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ensKersting\source\repos\team absence web\downloads\"/>
    </mc:Choice>
  </mc:AlternateContent>
  <xr:revisionPtr revIDLastSave="0" documentId="13_ncr:1_{A96C175B-428B-4487-993A-6A5013E6ACE0}" xr6:coauthVersionLast="47" xr6:coauthVersionMax="47" xr10:uidLastSave="{00000000-0000-0000-0000-000000000000}"/>
  <workbookProtection workbookAlgorithmName="SHA-512" workbookHashValue="cMm+y/xfSkljEE9CrgAAxYGTNX5TH0S2GMLpQi8LTLyST2+Dn6qgnZ0vBAPWT9Zm0WkuhoLoRBhp9ivxCNTqYw==" workbookSaltValue="syiJV8JDV/Euu+geKWwwGg==" workbookSpinCount="100000" lockStructure="1"/>
  <bookViews>
    <workbookView xWindow="-120" yWindow="-120" windowWidth="29040" windowHeight="15720" tabRatio="878" xr2:uid="{6DC98BEA-7C8F-4B1D-947F-C2738FBA6AA9}"/>
  </bookViews>
  <sheets>
    <sheet name="Readme" sheetId="3" r:id="rId1"/>
    <sheet name="Members" sheetId="4" r:id="rId2"/>
    <sheet name="Jan" sheetId="1" r:id="rId3"/>
    <sheet name="Feb" sheetId="19" r:id="rId4"/>
    <sheet name="Mar" sheetId="20" r:id="rId5"/>
    <sheet name="Apr" sheetId="21" r:id="rId6"/>
    <sheet name="May" sheetId="22" r:id="rId7"/>
    <sheet name="Jun" sheetId="23" r:id="rId8"/>
    <sheet name="Jul" sheetId="24" r:id="rId9"/>
    <sheet name="Aug" sheetId="25" r:id="rId10"/>
    <sheet name="Sep" sheetId="26" r:id="rId11"/>
    <sheet name="Oct" sheetId="27" r:id="rId12"/>
    <sheet name="Nov" sheetId="28" r:id="rId13"/>
    <sheet name="Dec" sheetId="29" r:id="rId14"/>
    <sheet name="Data" sheetId="2" state="hidden" r:id="rId15"/>
  </sheets>
  <definedNames>
    <definedName name="Year" localSheetId="0">Readme!$C$7</definedName>
    <definedName name="Year">Readme!$C$7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29" l="1"/>
  <c r="AD15" i="29"/>
  <c r="AG14" i="29"/>
  <c r="AD14" i="29"/>
  <c r="B10" i="29"/>
  <c r="B9" i="29"/>
  <c r="B8" i="29"/>
  <c r="B7" i="29"/>
  <c r="B6" i="29"/>
  <c r="AG5" i="29"/>
  <c r="AG4" i="29" s="1"/>
  <c r="AF5" i="29"/>
  <c r="AF4" i="29" s="1"/>
  <c r="AE5" i="29"/>
  <c r="AE4" i="29" s="1"/>
  <c r="AD5" i="29"/>
  <c r="AD4" i="29" s="1"/>
  <c r="AC5" i="29"/>
  <c r="AC4" i="29" s="1"/>
  <c r="AB5" i="29"/>
  <c r="AB4" i="29" s="1"/>
  <c r="AA5" i="29"/>
  <c r="AA4" i="29" s="1"/>
  <c r="Z5" i="29"/>
  <c r="Z4" i="29" s="1"/>
  <c r="Y5" i="29"/>
  <c r="Y4" i="29" s="1"/>
  <c r="X5" i="29"/>
  <c r="X4" i="29" s="1"/>
  <c r="W5" i="29"/>
  <c r="W4" i="29" s="1"/>
  <c r="V5" i="29"/>
  <c r="V4" i="29" s="1"/>
  <c r="U5" i="29"/>
  <c r="U4" i="29" s="1"/>
  <c r="T5" i="29"/>
  <c r="T4" i="29" s="1"/>
  <c r="S5" i="29"/>
  <c r="S4" i="29" s="1"/>
  <c r="R5" i="29"/>
  <c r="R4" i="29" s="1"/>
  <c r="Q5" i="29"/>
  <c r="Q4" i="29" s="1"/>
  <c r="P5" i="29"/>
  <c r="P4" i="29" s="1"/>
  <c r="O5" i="29"/>
  <c r="O4" i="29" s="1"/>
  <c r="N5" i="29"/>
  <c r="N4" i="29" s="1"/>
  <c r="M5" i="29"/>
  <c r="M4" i="29" s="1"/>
  <c r="L5" i="29"/>
  <c r="L4" i="29" s="1"/>
  <c r="K5" i="29"/>
  <c r="K4" i="29" s="1"/>
  <c r="J5" i="29"/>
  <c r="J4" i="29" s="1"/>
  <c r="I5" i="29"/>
  <c r="I4" i="29" s="1"/>
  <c r="H5" i="29"/>
  <c r="H4" i="29" s="1"/>
  <c r="G5" i="29"/>
  <c r="G4" i="29" s="1"/>
  <c r="F5" i="29"/>
  <c r="F4" i="29" s="1"/>
  <c r="E5" i="29"/>
  <c r="E4" i="29" s="1"/>
  <c r="D5" i="29"/>
  <c r="D4" i="29" s="1"/>
  <c r="C5" i="29"/>
  <c r="C4" i="29" s="1"/>
  <c r="B2" i="29"/>
  <c r="AG15" i="28"/>
  <c r="AD15" i="28"/>
  <c r="AG14" i="28"/>
  <c r="AD14" i="28"/>
  <c r="B10" i="28"/>
  <c r="B9" i="28"/>
  <c r="B8" i="28"/>
  <c r="B7" i="28"/>
  <c r="B6" i="28"/>
  <c r="AG5" i="28"/>
  <c r="AG4" i="28" s="1"/>
  <c r="AF5" i="28"/>
  <c r="AF4" i="28" s="1"/>
  <c r="AE5" i="28"/>
  <c r="AE4" i="28" s="1"/>
  <c r="AD5" i="28"/>
  <c r="AD4" i="28" s="1"/>
  <c r="AC5" i="28"/>
  <c r="AC4" i="28" s="1"/>
  <c r="AB5" i="28"/>
  <c r="AB4" i="28" s="1"/>
  <c r="AA5" i="28"/>
  <c r="AA4" i="28" s="1"/>
  <c r="Z5" i="28"/>
  <c r="Z4" i="28" s="1"/>
  <c r="Y5" i="28"/>
  <c r="Y4" i="28" s="1"/>
  <c r="X5" i="28"/>
  <c r="X4" i="28" s="1"/>
  <c r="W5" i="28"/>
  <c r="V5" i="28"/>
  <c r="V4" i="28" s="1"/>
  <c r="U5" i="28"/>
  <c r="U4" i="28" s="1"/>
  <c r="T5" i="28"/>
  <c r="T4" i="28" s="1"/>
  <c r="S5" i="28"/>
  <c r="S4" i="28" s="1"/>
  <c r="R5" i="28"/>
  <c r="R4" i="28" s="1"/>
  <c r="Q5" i="28"/>
  <c r="Q4" i="28" s="1"/>
  <c r="P5" i="28"/>
  <c r="P4" i="28" s="1"/>
  <c r="O5" i="28"/>
  <c r="O4" i="28" s="1"/>
  <c r="N5" i="28"/>
  <c r="N4" i="28" s="1"/>
  <c r="M5" i="28"/>
  <c r="M4" i="28" s="1"/>
  <c r="L5" i="28"/>
  <c r="L4" i="28" s="1"/>
  <c r="K5" i="28"/>
  <c r="K4" i="28" s="1"/>
  <c r="J5" i="28"/>
  <c r="J4" i="28" s="1"/>
  <c r="I5" i="28"/>
  <c r="I4" i="28" s="1"/>
  <c r="H5" i="28"/>
  <c r="H4" i="28" s="1"/>
  <c r="G5" i="28"/>
  <c r="G4" i="28" s="1"/>
  <c r="F5" i="28"/>
  <c r="F4" i="28" s="1"/>
  <c r="E5" i="28"/>
  <c r="E4" i="28" s="1"/>
  <c r="D5" i="28"/>
  <c r="D4" i="28" s="1"/>
  <c r="C5" i="28"/>
  <c r="C4" i="28" s="1"/>
  <c r="W4" i="28"/>
  <c r="B2" i="28"/>
  <c r="AG15" i="27"/>
  <c r="AD15" i="27"/>
  <c r="AG14" i="27"/>
  <c r="AD14" i="27"/>
  <c r="B10" i="27"/>
  <c r="B9" i="27"/>
  <c r="B8" i="27"/>
  <c r="B7" i="27"/>
  <c r="B6" i="27"/>
  <c r="AG5" i="27"/>
  <c r="AG4" i="27" s="1"/>
  <c r="AF5" i="27"/>
  <c r="AF4" i="27" s="1"/>
  <c r="AE5" i="27"/>
  <c r="AE4" i="27" s="1"/>
  <c r="AD5" i="27"/>
  <c r="AD4" i="27" s="1"/>
  <c r="AC5" i="27"/>
  <c r="AC4" i="27" s="1"/>
  <c r="AB5" i="27"/>
  <c r="AB4" i="27" s="1"/>
  <c r="AA5" i="27"/>
  <c r="AA4" i="27" s="1"/>
  <c r="Z5" i="27"/>
  <c r="Z4" i="27" s="1"/>
  <c r="Y5" i="27"/>
  <c r="Y4" i="27" s="1"/>
  <c r="X5" i="27"/>
  <c r="X4" i="27" s="1"/>
  <c r="W5" i="27"/>
  <c r="W4" i="27" s="1"/>
  <c r="V5" i="27"/>
  <c r="V4" i="27" s="1"/>
  <c r="U5" i="27"/>
  <c r="U4" i="27" s="1"/>
  <c r="T5" i="27"/>
  <c r="T4" i="27" s="1"/>
  <c r="S5" i="27"/>
  <c r="S4" i="27" s="1"/>
  <c r="R5" i="27"/>
  <c r="R4" i="27" s="1"/>
  <c r="Q5" i="27"/>
  <c r="Q4" i="27" s="1"/>
  <c r="P5" i="27"/>
  <c r="P4" i="27" s="1"/>
  <c r="O5" i="27"/>
  <c r="O4" i="27" s="1"/>
  <c r="N5" i="27"/>
  <c r="N4" i="27" s="1"/>
  <c r="M5" i="27"/>
  <c r="M4" i="27" s="1"/>
  <c r="L5" i="27"/>
  <c r="L4" i="27" s="1"/>
  <c r="K5" i="27"/>
  <c r="K4" i="27" s="1"/>
  <c r="J5" i="27"/>
  <c r="J4" i="27" s="1"/>
  <c r="I5" i="27"/>
  <c r="I4" i="27" s="1"/>
  <c r="H5" i="27"/>
  <c r="H4" i="27" s="1"/>
  <c r="G5" i="27"/>
  <c r="G4" i="27" s="1"/>
  <c r="F5" i="27"/>
  <c r="F4" i="27" s="1"/>
  <c r="E5" i="27"/>
  <c r="E4" i="27" s="1"/>
  <c r="D5" i="27"/>
  <c r="D4" i="27" s="1"/>
  <c r="C5" i="27"/>
  <c r="C4" i="27" s="1"/>
  <c r="B2" i="27"/>
  <c r="AG15" i="26"/>
  <c r="AD15" i="26"/>
  <c r="AG14" i="26"/>
  <c r="AD14" i="26"/>
  <c r="B10" i="26"/>
  <c r="B9" i="26"/>
  <c r="B8" i="26"/>
  <c r="B7" i="26"/>
  <c r="B6" i="26"/>
  <c r="AG5" i="26"/>
  <c r="AG4" i="26" s="1"/>
  <c r="AF5" i="26"/>
  <c r="AF4" i="26" s="1"/>
  <c r="AE5" i="26"/>
  <c r="AE4" i="26" s="1"/>
  <c r="AD5" i="26"/>
  <c r="AD4" i="26" s="1"/>
  <c r="AC5" i="26"/>
  <c r="AC4" i="26" s="1"/>
  <c r="AB5" i="26"/>
  <c r="AB4" i="26" s="1"/>
  <c r="AA5" i="26"/>
  <c r="AA4" i="26" s="1"/>
  <c r="Z5" i="26"/>
  <c r="Z4" i="26" s="1"/>
  <c r="Y5" i="26"/>
  <c r="Y4" i="26" s="1"/>
  <c r="X5" i="26"/>
  <c r="X4" i="26" s="1"/>
  <c r="W5" i="26"/>
  <c r="W4" i="26" s="1"/>
  <c r="V5" i="26"/>
  <c r="V4" i="26" s="1"/>
  <c r="U5" i="26"/>
  <c r="U4" i="26" s="1"/>
  <c r="T5" i="26"/>
  <c r="T4" i="26" s="1"/>
  <c r="S5" i="26"/>
  <c r="S4" i="26" s="1"/>
  <c r="R5" i="26"/>
  <c r="R4" i="26" s="1"/>
  <c r="Q5" i="26"/>
  <c r="Q4" i="26" s="1"/>
  <c r="P5" i="26"/>
  <c r="P4" i="26" s="1"/>
  <c r="O5" i="26"/>
  <c r="O4" i="26" s="1"/>
  <c r="N5" i="26"/>
  <c r="N4" i="26" s="1"/>
  <c r="M5" i="26"/>
  <c r="M4" i="26" s="1"/>
  <c r="L5" i="26"/>
  <c r="L4" i="26" s="1"/>
  <c r="K5" i="26"/>
  <c r="K4" i="26" s="1"/>
  <c r="J5" i="26"/>
  <c r="J4" i="26" s="1"/>
  <c r="I5" i="26"/>
  <c r="I4" i="26" s="1"/>
  <c r="H5" i="26"/>
  <c r="H4" i="26" s="1"/>
  <c r="G5" i="26"/>
  <c r="G4" i="26" s="1"/>
  <c r="F5" i="26"/>
  <c r="F4" i="26" s="1"/>
  <c r="E5" i="26"/>
  <c r="E4" i="26" s="1"/>
  <c r="D5" i="26"/>
  <c r="D4" i="26" s="1"/>
  <c r="C5" i="26"/>
  <c r="C4" i="26" s="1"/>
  <c r="B2" i="26"/>
  <c r="AG15" i="25"/>
  <c r="AD15" i="25"/>
  <c r="AG14" i="25"/>
  <c r="AD14" i="25"/>
  <c r="B10" i="25"/>
  <c r="B9" i="25"/>
  <c r="B8" i="25"/>
  <c r="B7" i="25"/>
  <c r="B6" i="25"/>
  <c r="AG5" i="25"/>
  <c r="AG4" i="25" s="1"/>
  <c r="AF5" i="25"/>
  <c r="AF4" i="25" s="1"/>
  <c r="AE5" i="25"/>
  <c r="AE4" i="25" s="1"/>
  <c r="AD5" i="25"/>
  <c r="AD4" i="25" s="1"/>
  <c r="AC5" i="25"/>
  <c r="AC4" i="25" s="1"/>
  <c r="AB5" i="25"/>
  <c r="AB4" i="25" s="1"/>
  <c r="AA5" i="25"/>
  <c r="AA4" i="25" s="1"/>
  <c r="Z5" i="25"/>
  <c r="Z4" i="25" s="1"/>
  <c r="Y5" i="25"/>
  <c r="Y4" i="25" s="1"/>
  <c r="X5" i="25"/>
  <c r="X4" i="25" s="1"/>
  <c r="W5" i="25"/>
  <c r="W4" i="25" s="1"/>
  <c r="V5" i="25"/>
  <c r="V4" i="25" s="1"/>
  <c r="U5" i="25"/>
  <c r="U4" i="25" s="1"/>
  <c r="T5" i="25"/>
  <c r="T4" i="25" s="1"/>
  <c r="S5" i="25"/>
  <c r="S4" i="25" s="1"/>
  <c r="R5" i="25"/>
  <c r="R4" i="25" s="1"/>
  <c r="Q5" i="25"/>
  <c r="Q4" i="25" s="1"/>
  <c r="P5" i="25"/>
  <c r="P4" i="25" s="1"/>
  <c r="O5" i="25"/>
  <c r="O4" i="25" s="1"/>
  <c r="N5" i="25"/>
  <c r="N4" i="25" s="1"/>
  <c r="M5" i="25"/>
  <c r="M4" i="25" s="1"/>
  <c r="L5" i="25"/>
  <c r="L4" i="25" s="1"/>
  <c r="K5" i="25"/>
  <c r="K4" i="25" s="1"/>
  <c r="J5" i="25"/>
  <c r="J4" i="25" s="1"/>
  <c r="I5" i="25"/>
  <c r="I4" i="25" s="1"/>
  <c r="H5" i="25"/>
  <c r="H4" i="25" s="1"/>
  <c r="G5" i="25"/>
  <c r="G4" i="25" s="1"/>
  <c r="F5" i="25"/>
  <c r="F4" i="25" s="1"/>
  <c r="E5" i="25"/>
  <c r="E4" i="25" s="1"/>
  <c r="D5" i="25"/>
  <c r="D4" i="25" s="1"/>
  <c r="C5" i="25"/>
  <c r="C4" i="25" s="1"/>
  <c r="B2" i="25"/>
  <c r="AG15" i="24"/>
  <c r="AD15" i="24"/>
  <c r="AG14" i="24"/>
  <c r="AD14" i="24"/>
  <c r="B10" i="24"/>
  <c r="B9" i="24"/>
  <c r="B8" i="24"/>
  <c r="B7" i="24"/>
  <c r="B6" i="24"/>
  <c r="AG5" i="24"/>
  <c r="AG4" i="24" s="1"/>
  <c r="AF5" i="24"/>
  <c r="AF4" i="24" s="1"/>
  <c r="AE5" i="24"/>
  <c r="AE4" i="24" s="1"/>
  <c r="AD5" i="24"/>
  <c r="AD4" i="24" s="1"/>
  <c r="AC5" i="24"/>
  <c r="AC4" i="24" s="1"/>
  <c r="AB5" i="24"/>
  <c r="AB4" i="24" s="1"/>
  <c r="AA5" i="24"/>
  <c r="AA4" i="24" s="1"/>
  <c r="Z5" i="24"/>
  <c r="Z4" i="24" s="1"/>
  <c r="Y5" i="24"/>
  <c r="Y4" i="24" s="1"/>
  <c r="X5" i="24"/>
  <c r="X4" i="24" s="1"/>
  <c r="W5" i="24"/>
  <c r="W4" i="24" s="1"/>
  <c r="V5" i="24"/>
  <c r="V4" i="24" s="1"/>
  <c r="U5" i="24"/>
  <c r="U4" i="24" s="1"/>
  <c r="T5" i="24"/>
  <c r="T4" i="24" s="1"/>
  <c r="S5" i="24"/>
  <c r="S4" i="24" s="1"/>
  <c r="R5" i="24"/>
  <c r="R4" i="24" s="1"/>
  <c r="Q5" i="24"/>
  <c r="Q4" i="24" s="1"/>
  <c r="P5" i="24"/>
  <c r="P4" i="24" s="1"/>
  <c r="O5" i="24"/>
  <c r="O4" i="24" s="1"/>
  <c r="N5" i="24"/>
  <c r="N4" i="24" s="1"/>
  <c r="M5" i="24"/>
  <c r="M4" i="24" s="1"/>
  <c r="L5" i="24"/>
  <c r="L4" i="24" s="1"/>
  <c r="K5" i="24"/>
  <c r="K4" i="24" s="1"/>
  <c r="J5" i="24"/>
  <c r="J4" i="24" s="1"/>
  <c r="I5" i="24"/>
  <c r="I4" i="24" s="1"/>
  <c r="H5" i="24"/>
  <c r="H4" i="24" s="1"/>
  <c r="G5" i="24"/>
  <c r="G4" i="24" s="1"/>
  <c r="F5" i="24"/>
  <c r="F4" i="24" s="1"/>
  <c r="E5" i="24"/>
  <c r="E4" i="24" s="1"/>
  <c r="D5" i="24"/>
  <c r="D4" i="24" s="1"/>
  <c r="C5" i="24"/>
  <c r="C4" i="24" s="1"/>
  <c r="B2" i="24"/>
  <c r="AG15" i="23"/>
  <c r="AD15" i="23"/>
  <c r="AG14" i="23"/>
  <c r="AD14" i="23"/>
  <c r="B10" i="23"/>
  <c r="B9" i="23"/>
  <c r="B8" i="23"/>
  <c r="B7" i="23"/>
  <c r="B6" i="23"/>
  <c r="AG5" i="23"/>
  <c r="AG4" i="23" s="1"/>
  <c r="AF5" i="23"/>
  <c r="AF4" i="23" s="1"/>
  <c r="AE5" i="23"/>
  <c r="AE4" i="23" s="1"/>
  <c r="AD5" i="23"/>
  <c r="AD4" i="23" s="1"/>
  <c r="AC5" i="23"/>
  <c r="AC4" i="23" s="1"/>
  <c r="AB5" i="23"/>
  <c r="AB4" i="23" s="1"/>
  <c r="AA5" i="23"/>
  <c r="AA4" i="23" s="1"/>
  <c r="Z5" i="23"/>
  <c r="Z4" i="23" s="1"/>
  <c r="Y5" i="23"/>
  <c r="Y4" i="23" s="1"/>
  <c r="X5" i="23"/>
  <c r="X4" i="23" s="1"/>
  <c r="W5" i="23"/>
  <c r="W4" i="23" s="1"/>
  <c r="V5" i="23"/>
  <c r="V4" i="23" s="1"/>
  <c r="U5" i="23"/>
  <c r="U4" i="23" s="1"/>
  <c r="T5" i="23"/>
  <c r="T4" i="23" s="1"/>
  <c r="S5" i="23"/>
  <c r="S4" i="23" s="1"/>
  <c r="R5" i="23"/>
  <c r="R4" i="23" s="1"/>
  <c r="Q5" i="23"/>
  <c r="Q4" i="23" s="1"/>
  <c r="P5" i="23"/>
  <c r="P4" i="23" s="1"/>
  <c r="O5" i="23"/>
  <c r="O4" i="23" s="1"/>
  <c r="N5" i="23"/>
  <c r="N4" i="23" s="1"/>
  <c r="M5" i="23"/>
  <c r="M4" i="23" s="1"/>
  <c r="L5" i="23"/>
  <c r="L4" i="23" s="1"/>
  <c r="K5" i="23"/>
  <c r="K4" i="23" s="1"/>
  <c r="J5" i="23"/>
  <c r="J4" i="23" s="1"/>
  <c r="I5" i="23"/>
  <c r="I4" i="23" s="1"/>
  <c r="H5" i="23"/>
  <c r="H4" i="23" s="1"/>
  <c r="G5" i="23"/>
  <c r="G4" i="23" s="1"/>
  <c r="F5" i="23"/>
  <c r="F4" i="23" s="1"/>
  <c r="E5" i="23"/>
  <c r="E4" i="23" s="1"/>
  <c r="D5" i="23"/>
  <c r="D4" i="23" s="1"/>
  <c r="C5" i="23"/>
  <c r="C4" i="23" s="1"/>
  <c r="B2" i="23"/>
  <c r="AG15" i="22"/>
  <c r="AD15" i="22"/>
  <c r="AG14" i="22"/>
  <c r="AD14" i="22"/>
  <c r="B10" i="22"/>
  <c r="B9" i="22"/>
  <c r="B8" i="22"/>
  <c r="B7" i="22"/>
  <c r="B6" i="22"/>
  <c r="AG5" i="22"/>
  <c r="AG4" i="22" s="1"/>
  <c r="AF5" i="22"/>
  <c r="AF4" i="22" s="1"/>
  <c r="AE5" i="22"/>
  <c r="AE4" i="22" s="1"/>
  <c r="AD5" i="22"/>
  <c r="AD4" i="22" s="1"/>
  <c r="AC5" i="22"/>
  <c r="AC4" i="22" s="1"/>
  <c r="AB5" i="22"/>
  <c r="AB4" i="22" s="1"/>
  <c r="AA5" i="22"/>
  <c r="AA4" i="22" s="1"/>
  <c r="Z5" i="22"/>
  <c r="Z4" i="22" s="1"/>
  <c r="Y5" i="22"/>
  <c r="Y4" i="22" s="1"/>
  <c r="X5" i="22"/>
  <c r="X4" i="22" s="1"/>
  <c r="W5" i="22"/>
  <c r="W4" i="22" s="1"/>
  <c r="V5" i="22"/>
  <c r="V4" i="22" s="1"/>
  <c r="U5" i="22"/>
  <c r="U4" i="22" s="1"/>
  <c r="T5" i="22"/>
  <c r="T4" i="22" s="1"/>
  <c r="S5" i="22"/>
  <c r="S4" i="22" s="1"/>
  <c r="R5" i="22"/>
  <c r="R4" i="22" s="1"/>
  <c r="Q5" i="22"/>
  <c r="Q4" i="22" s="1"/>
  <c r="P5" i="22"/>
  <c r="P4" i="22" s="1"/>
  <c r="O5" i="22"/>
  <c r="O4" i="22" s="1"/>
  <c r="N5" i="22"/>
  <c r="N4" i="22" s="1"/>
  <c r="M5" i="22"/>
  <c r="M4" i="22" s="1"/>
  <c r="L5" i="22"/>
  <c r="L4" i="22" s="1"/>
  <c r="K5" i="22"/>
  <c r="K4" i="22" s="1"/>
  <c r="J5" i="22"/>
  <c r="J4" i="22" s="1"/>
  <c r="I5" i="22"/>
  <c r="I4" i="22" s="1"/>
  <c r="H5" i="22"/>
  <c r="H4" i="22" s="1"/>
  <c r="G5" i="22"/>
  <c r="G4" i="22" s="1"/>
  <c r="F5" i="22"/>
  <c r="F4" i="22" s="1"/>
  <c r="E5" i="22"/>
  <c r="E4" i="22" s="1"/>
  <c r="D5" i="22"/>
  <c r="D4" i="22" s="1"/>
  <c r="C5" i="22"/>
  <c r="C4" i="22" s="1"/>
  <c r="B2" i="22"/>
  <c r="AG15" i="21"/>
  <c r="AD15" i="21"/>
  <c r="AG14" i="21"/>
  <c r="AD14" i="21"/>
  <c r="B10" i="21"/>
  <c r="B9" i="21"/>
  <c r="B8" i="21"/>
  <c r="B7" i="21"/>
  <c r="B6" i="21"/>
  <c r="AG5" i="21"/>
  <c r="AG4" i="21" s="1"/>
  <c r="AF5" i="21"/>
  <c r="AF4" i="21" s="1"/>
  <c r="AE5" i="21"/>
  <c r="AE4" i="21" s="1"/>
  <c r="AD5" i="21"/>
  <c r="AD4" i="21" s="1"/>
  <c r="AC5" i="21"/>
  <c r="AC4" i="21" s="1"/>
  <c r="AB5" i="21"/>
  <c r="AB4" i="21" s="1"/>
  <c r="AA5" i="21"/>
  <c r="AA4" i="21" s="1"/>
  <c r="Z5" i="21"/>
  <c r="Z4" i="21" s="1"/>
  <c r="Y5" i="21"/>
  <c r="Y4" i="21" s="1"/>
  <c r="X5" i="21"/>
  <c r="X4" i="21" s="1"/>
  <c r="W5" i="21"/>
  <c r="W4" i="21" s="1"/>
  <c r="V5" i="21"/>
  <c r="V4" i="21" s="1"/>
  <c r="U5" i="21"/>
  <c r="U4" i="21" s="1"/>
  <c r="T5" i="21"/>
  <c r="T4" i="21" s="1"/>
  <c r="S5" i="21"/>
  <c r="S4" i="21" s="1"/>
  <c r="R5" i="21"/>
  <c r="R4" i="21" s="1"/>
  <c r="Q5" i="21"/>
  <c r="Q4" i="21" s="1"/>
  <c r="P5" i="21"/>
  <c r="P4" i="21" s="1"/>
  <c r="O5" i="21"/>
  <c r="O4" i="21" s="1"/>
  <c r="N5" i="21"/>
  <c r="N4" i="21" s="1"/>
  <c r="M5" i="21"/>
  <c r="M4" i="21" s="1"/>
  <c r="L5" i="21"/>
  <c r="L4" i="21" s="1"/>
  <c r="K5" i="21"/>
  <c r="K4" i="21" s="1"/>
  <c r="J5" i="21"/>
  <c r="J4" i="21" s="1"/>
  <c r="I5" i="21"/>
  <c r="I4" i="21" s="1"/>
  <c r="H5" i="21"/>
  <c r="H4" i="21" s="1"/>
  <c r="G5" i="21"/>
  <c r="G4" i="21" s="1"/>
  <c r="F5" i="21"/>
  <c r="F4" i="21" s="1"/>
  <c r="E5" i="21"/>
  <c r="E4" i="21" s="1"/>
  <c r="D5" i="21"/>
  <c r="D4" i="21" s="1"/>
  <c r="C5" i="21"/>
  <c r="C4" i="21" s="1"/>
  <c r="B2" i="21"/>
  <c r="AG15" i="20"/>
  <c r="AD15" i="20"/>
  <c r="AG14" i="20"/>
  <c r="AD14" i="20"/>
  <c r="B10" i="20"/>
  <c r="B9" i="20"/>
  <c r="B8" i="20"/>
  <c r="B7" i="20"/>
  <c r="B6" i="20"/>
  <c r="AG5" i="20"/>
  <c r="AG4" i="20" s="1"/>
  <c r="AF5" i="20"/>
  <c r="AF4" i="20" s="1"/>
  <c r="AE5" i="20"/>
  <c r="AE4" i="20" s="1"/>
  <c r="AD5" i="20"/>
  <c r="AD4" i="20" s="1"/>
  <c r="AC5" i="20"/>
  <c r="AC4" i="20" s="1"/>
  <c r="AB5" i="20"/>
  <c r="AB4" i="20" s="1"/>
  <c r="AA5" i="20"/>
  <c r="AA4" i="20" s="1"/>
  <c r="Z5" i="20"/>
  <c r="Z4" i="20" s="1"/>
  <c r="Y5" i="20"/>
  <c r="Y4" i="20" s="1"/>
  <c r="X5" i="20"/>
  <c r="X4" i="20" s="1"/>
  <c r="W5" i="20"/>
  <c r="W4" i="20" s="1"/>
  <c r="V5" i="20"/>
  <c r="V4" i="20" s="1"/>
  <c r="U5" i="20"/>
  <c r="U4" i="20" s="1"/>
  <c r="T5" i="20"/>
  <c r="T4" i="20" s="1"/>
  <c r="S5" i="20"/>
  <c r="S4" i="20" s="1"/>
  <c r="R5" i="20"/>
  <c r="R4" i="20" s="1"/>
  <c r="Q5" i="20"/>
  <c r="Q4" i="20" s="1"/>
  <c r="P5" i="20"/>
  <c r="P4" i="20" s="1"/>
  <c r="O5" i="20"/>
  <c r="O4" i="20" s="1"/>
  <c r="N5" i="20"/>
  <c r="N4" i="20" s="1"/>
  <c r="M5" i="20"/>
  <c r="M4" i="20" s="1"/>
  <c r="L5" i="20"/>
  <c r="L4" i="20" s="1"/>
  <c r="K5" i="20"/>
  <c r="K4" i="20" s="1"/>
  <c r="J5" i="20"/>
  <c r="J4" i="20" s="1"/>
  <c r="I5" i="20"/>
  <c r="I4" i="20" s="1"/>
  <c r="H5" i="20"/>
  <c r="H4" i="20" s="1"/>
  <c r="G5" i="20"/>
  <c r="G4" i="20" s="1"/>
  <c r="F5" i="20"/>
  <c r="F4" i="20" s="1"/>
  <c r="E5" i="20"/>
  <c r="E4" i="20" s="1"/>
  <c r="D5" i="20"/>
  <c r="D4" i="20" s="1"/>
  <c r="C5" i="20"/>
  <c r="C4" i="20" s="1"/>
  <c r="B2" i="20"/>
  <c r="AG15" i="19"/>
  <c r="AD15" i="19"/>
  <c r="AG14" i="19"/>
  <c r="AD14" i="19"/>
  <c r="B10" i="19"/>
  <c r="B9" i="19"/>
  <c r="B8" i="19"/>
  <c r="B7" i="19"/>
  <c r="B6" i="19"/>
  <c r="AG5" i="19"/>
  <c r="AG4" i="19" s="1"/>
  <c r="AF5" i="19"/>
  <c r="AF4" i="19" s="1"/>
  <c r="AE5" i="19"/>
  <c r="AE4" i="19" s="1"/>
  <c r="AD5" i="19"/>
  <c r="AD4" i="19" s="1"/>
  <c r="AC5" i="19"/>
  <c r="AC4" i="19" s="1"/>
  <c r="AB5" i="19"/>
  <c r="AB4" i="19" s="1"/>
  <c r="AA5" i="19"/>
  <c r="AA4" i="19" s="1"/>
  <c r="Z5" i="19"/>
  <c r="Z4" i="19" s="1"/>
  <c r="Y5" i="19"/>
  <c r="Y4" i="19" s="1"/>
  <c r="X5" i="19"/>
  <c r="X4" i="19" s="1"/>
  <c r="W5" i="19"/>
  <c r="W4" i="19" s="1"/>
  <c r="V5" i="19"/>
  <c r="V4" i="19" s="1"/>
  <c r="U5" i="19"/>
  <c r="U4" i="19" s="1"/>
  <c r="T5" i="19"/>
  <c r="T4" i="19" s="1"/>
  <c r="S5" i="19"/>
  <c r="S4" i="19" s="1"/>
  <c r="R5" i="19"/>
  <c r="R4" i="19" s="1"/>
  <c r="Q5" i="19"/>
  <c r="Q4" i="19" s="1"/>
  <c r="P5" i="19"/>
  <c r="P4" i="19" s="1"/>
  <c r="O5" i="19"/>
  <c r="O4" i="19" s="1"/>
  <c r="N5" i="19"/>
  <c r="N4" i="19" s="1"/>
  <c r="M5" i="19"/>
  <c r="M4" i="19" s="1"/>
  <c r="L5" i="19"/>
  <c r="L4" i="19" s="1"/>
  <c r="K5" i="19"/>
  <c r="K4" i="19" s="1"/>
  <c r="J5" i="19"/>
  <c r="J4" i="19" s="1"/>
  <c r="I5" i="19"/>
  <c r="I4" i="19" s="1"/>
  <c r="H5" i="19"/>
  <c r="H4" i="19" s="1"/>
  <c r="G5" i="19"/>
  <c r="G4" i="19" s="1"/>
  <c r="F5" i="19"/>
  <c r="F4" i="19" s="1"/>
  <c r="E5" i="19"/>
  <c r="E4" i="19" s="1"/>
  <c r="D5" i="19"/>
  <c r="D4" i="19" s="1"/>
  <c r="C5" i="19"/>
  <c r="C4" i="19" s="1"/>
  <c r="B2" i="19"/>
  <c r="B2" i="1"/>
  <c r="B8" i="1"/>
  <c r="B9" i="1"/>
  <c r="AG5" i="1"/>
  <c r="AG4" i="1" s="1"/>
  <c r="AF5" i="1"/>
  <c r="AF4" i="1" s="1"/>
  <c r="AE5" i="1"/>
  <c r="AE4" i="1" s="1"/>
  <c r="AD5" i="1"/>
  <c r="AD4" i="1" s="1"/>
  <c r="AC5" i="1"/>
  <c r="AC4" i="1" s="1"/>
  <c r="AB5" i="1"/>
  <c r="AB4" i="1" s="1"/>
  <c r="AA5" i="1"/>
  <c r="AA4" i="1" s="1"/>
  <c r="Z5" i="1"/>
  <c r="Z4" i="1" s="1"/>
  <c r="Y5" i="1"/>
  <c r="Y4" i="1" s="1"/>
  <c r="X5" i="1"/>
  <c r="X4" i="1" s="1"/>
  <c r="W5" i="1"/>
  <c r="W4" i="1" s="1"/>
  <c r="V5" i="1"/>
  <c r="V4" i="1" s="1"/>
  <c r="U5" i="1"/>
  <c r="U4" i="1" s="1"/>
  <c r="T5" i="1"/>
  <c r="T4" i="1" s="1"/>
  <c r="S5" i="1"/>
  <c r="S4" i="1" s="1"/>
  <c r="R5" i="1"/>
  <c r="R4" i="1" s="1"/>
  <c r="Q5" i="1"/>
  <c r="Q4" i="1" s="1"/>
  <c r="P5" i="1"/>
  <c r="P4" i="1" s="1"/>
  <c r="O5" i="1"/>
  <c r="O4" i="1" s="1"/>
  <c r="N5" i="1"/>
  <c r="N4" i="1" s="1"/>
  <c r="M5" i="1"/>
  <c r="M4" i="1" s="1"/>
  <c r="L5" i="1"/>
  <c r="L4" i="1" s="1"/>
  <c r="K5" i="1"/>
  <c r="K4" i="1" s="1"/>
  <c r="J5" i="1"/>
  <c r="J4" i="1" s="1"/>
  <c r="I5" i="1"/>
  <c r="I4" i="1" s="1"/>
  <c r="H5" i="1"/>
  <c r="H4" i="1" s="1"/>
  <c r="G5" i="1"/>
  <c r="G4" i="1" s="1"/>
  <c r="F5" i="1"/>
  <c r="F4" i="1" s="1"/>
  <c r="E5" i="1"/>
  <c r="E4" i="1" s="1"/>
  <c r="D5" i="1"/>
  <c r="D4" i="1" s="1"/>
  <c r="C5" i="1"/>
  <c r="C4" i="1" s="1"/>
  <c r="AG15" i="1"/>
  <c r="AG14" i="1"/>
  <c r="AD15" i="1"/>
  <c r="AD14" i="1"/>
  <c r="B7" i="1"/>
  <c r="B10" i="1"/>
  <c r="B6" i="1"/>
</calcChain>
</file>

<file path=xl/sharedStrings.xml><?xml version="1.0" encoding="utf-8"?>
<sst xmlns="http://schemas.openxmlformats.org/spreadsheetml/2006/main" count="92" uniqueCount="34">
  <si>
    <t>Year</t>
  </si>
  <si>
    <t>Vacation Tracker</t>
  </si>
  <si>
    <t>by</t>
  </si>
  <si>
    <t>www.team-absence.com</t>
  </si>
  <si>
    <t>Version</t>
  </si>
  <si>
    <t>Member</t>
  </si>
  <si>
    <t>Name</t>
  </si>
  <si>
    <t>Type</t>
  </si>
  <si>
    <t>Vacation</t>
  </si>
  <si>
    <t>Other absence</t>
  </si>
  <si>
    <t>V</t>
  </si>
  <si>
    <t>O</t>
  </si>
  <si>
    <t>Description</t>
  </si>
  <si>
    <t>Legend</t>
  </si>
  <si>
    <t>Date /
Member</t>
  </si>
  <si>
    <r>
      <t xml:space="preserve">👉 Collaborate directly in </t>
    </r>
    <r>
      <rPr>
        <b/>
        <sz val="11"/>
        <color theme="1"/>
        <rFont val="Aptos Narrow"/>
        <family val="2"/>
        <scheme val="minor"/>
      </rPr>
      <t>Microsoft Teams</t>
    </r>
  </si>
  <si>
    <r>
      <t xml:space="preserve">👉 Built-in </t>
    </r>
    <r>
      <rPr>
        <b/>
        <sz val="11"/>
        <color theme="1"/>
        <rFont val="Aptos Narrow"/>
        <family val="2"/>
        <scheme val="minor"/>
      </rPr>
      <t>holiday calendars</t>
    </r>
    <r>
      <rPr>
        <sz val="11"/>
        <color theme="1"/>
        <rFont val="Aptos Narrow"/>
        <family val="2"/>
        <scheme val="minor"/>
      </rPr>
      <t xml:space="preserve"> for 100+ countries</t>
    </r>
  </si>
  <si>
    <r>
      <t xml:space="preserve">👉 Sync your absence with </t>
    </r>
    <r>
      <rPr>
        <b/>
        <sz val="11"/>
        <color theme="1"/>
        <rFont val="Aptos Narrow"/>
        <family val="2"/>
        <scheme val="minor"/>
      </rPr>
      <t>Microsoft Outlook</t>
    </r>
  </si>
  <si>
    <r>
      <t xml:space="preserve">👉 Set up </t>
    </r>
    <r>
      <rPr>
        <b/>
        <sz val="11"/>
        <color theme="1"/>
        <rFont val="Aptos Narrow"/>
        <family val="2"/>
        <scheme val="minor"/>
      </rPr>
      <t>approval workflows</t>
    </r>
    <r>
      <rPr>
        <sz val="11"/>
        <color theme="1"/>
        <rFont val="Aptos Narrow"/>
        <family val="2"/>
        <scheme val="minor"/>
      </rPr>
      <t xml:space="preserve"> and gain </t>
    </r>
    <r>
      <rPr>
        <b/>
        <sz val="11"/>
        <color theme="1"/>
        <rFont val="Aptos Narrow"/>
        <family val="2"/>
        <scheme val="minor"/>
      </rPr>
      <t>useful insights</t>
    </r>
  </si>
  <si>
    <t>Members list</t>
  </si>
  <si>
    <t>Please manage your team once in the table below.</t>
  </si>
  <si>
    <t>1.1</t>
  </si>
  <si>
    <t>Copyright 2025 by hyOffice / Team Absence</t>
  </si>
  <si>
    <t>Adele Vance</t>
  </si>
  <si>
    <t>Kersten Wilber</t>
  </si>
  <si>
    <t>Diego Siciliani</t>
  </si>
  <si>
    <t>Grady Archie</t>
  </si>
  <si>
    <t>Henrietta M'Reilly</t>
  </si>
  <si>
    <t>Take the next step with Team Absence for Microsoft Teams.</t>
  </si>
  <si>
    <t>Tired of spreadsheet chaos and no clear overview?</t>
  </si>
  <si>
    <t>Please manage your team in sheet "Members"</t>
  </si>
  <si>
    <t>or other damages resulting from the use of this file. Please make backups regularly.</t>
  </si>
  <si>
    <r>
      <rPr>
        <b/>
        <sz val="11"/>
        <color theme="0" tint="-0.34998626667073579"/>
        <rFont val="Aptos Narrow"/>
        <family val="2"/>
        <scheme val="minor"/>
      </rPr>
      <t xml:space="preserve">Disclaimer: </t>
    </r>
    <r>
      <rPr>
        <sz val="11"/>
        <color theme="0" tint="-0.34998626667073579"/>
        <rFont val="Aptos Narrow"/>
        <family val="2"/>
        <scheme val="minor"/>
      </rPr>
      <t>This Excel template is provided free of charge and “as is”, without any guarantee of correctness or completeness. hyOffice / Team Absence assumes no liability for data loss, calculation errors,</t>
    </r>
  </si>
  <si>
    <t>Need more members?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</si>
</sst>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"/>
    <numFmt numFmtId="166" formatCode="mmmm\ yyyy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18"/>
      <color theme="8"/>
      <name val="Aptos Narrow"/>
      <family val="2"/>
      <scheme val="minor"/>
    </font>
    <font>
      <u/>
      <sz val="11"/>
      <color theme="0" tint="-0.34998626667073579"/>
      <name val="Aptos Narrow"/>
      <family val="2"/>
      <scheme val="minor"/>
    </font>
    <font>
      <sz val="10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6"/>
      <color theme="8"/>
      <name val="Aptos Narrow"/>
      <family val="2"/>
      <scheme val="minor"/>
    </font>
    <font>
      <b/>
      <sz val="20"/>
      <color theme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65" fontId="1" fillId="3" borderId="6" xfId="0" applyNumberFormat="1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0" xfId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21" xfId="0" applyBorder="1" applyAlignment="1">
      <alignment horizontal="center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23" xfId="0" applyBorder="1" applyAlignment="1">
      <alignment horizontal="center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25" xfId="0" applyBorder="1" applyAlignment="1">
      <alignment horizontal="center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166" fontId="19" fillId="0" borderId="0" xfId="0" applyNumberFormat="1" applyFont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8"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5C2E91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teams.microsoft.com/l/app/2087e568-224c-483f-9b4b-f339d11e64e8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https://teams.microsoft.com/l/app/2087e568-224c-483f-9b4b-f339d11e64e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38101</xdr:rowOff>
    </xdr:from>
    <xdr:to>
      <xdr:col>5</xdr:col>
      <xdr:colOff>352425</xdr:colOff>
      <xdr:row>3</xdr:row>
      <xdr:rowOff>370985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764A8-6625-6A16-B42C-C6CF33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857251"/>
          <a:ext cx="2152650" cy="33288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</xdr:row>
      <xdr:rowOff>57150</xdr:rowOff>
    </xdr:from>
    <xdr:to>
      <xdr:col>3</xdr:col>
      <xdr:colOff>228600</xdr:colOff>
      <xdr:row>20</xdr:row>
      <xdr:rowOff>19050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9048F8-7BD9-EDBD-116E-4F5D16A3DEC7}"/>
            </a:ext>
          </a:extLst>
        </xdr:cNvPr>
        <xdr:cNvSpPr/>
      </xdr:nvSpPr>
      <xdr:spPr>
        <a:xfrm>
          <a:off x="666750" y="43243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  <xdr:twoCellAnchor editAs="oneCell">
    <xdr:from>
      <xdr:col>8</xdr:col>
      <xdr:colOff>400050</xdr:colOff>
      <xdr:row>2</xdr:row>
      <xdr:rowOff>438151</xdr:rowOff>
    </xdr:from>
    <xdr:to>
      <xdr:col>19</xdr:col>
      <xdr:colOff>460341</xdr:colOff>
      <xdr:row>20</xdr:row>
      <xdr:rowOff>95251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776DA-B50C-D389-E182-18654024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819151"/>
          <a:ext cx="6765891" cy="381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A7F9D-0BF2-4B71-B924-8C491641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12F9B-CD66-46B4-A7D2-1C884A8CBFEF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519E2-D866-4C51-AEC8-E4B2E442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D4DF-7427-4A79-9E5A-E4F8DF24679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14A9A-D29C-4CEF-B82B-9138BF63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854218-50FF-487F-89EC-097F6DB20F7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816B9-D631-49A5-B862-455200E1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915833-A5EE-46E2-8484-E65078E25A5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842962-C05E-457D-BD37-CA2A7149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6761A-84C8-4AA1-A8BD-5658CAE7E21A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3638550</xdr:colOff>
      <xdr:row>11</xdr:row>
      <xdr:rowOff>152400</xdr:rowOff>
    </xdr:from>
    <xdr:to>
      <xdr:col>2</xdr:col>
      <xdr:colOff>5629275</xdr:colOff>
      <xdr:row>14</xdr:row>
      <xdr:rowOff>38100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CF930-C801-4F9E-90AC-55BD41C6BD05}"/>
            </a:ext>
          </a:extLst>
        </xdr:cNvPr>
        <xdr:cNvSpPr/>
      </xdr:nvSpPr>
      <xdr:spPr>
        <a:xfrm>
          <a:off x="4543425" y="2371725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BDEDA-5985-4984-B0EF-0F806254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1684F-5BC9-4D16-813D-78BF6743A659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C8611-EF99-481D-A965-0B68DEDC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9550E-46C4-4061-B9B9-4036E6CCEA1B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1A66F-C728-4C78-8CFA-B02D85FB4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39DCA-A4E8-4DBC-B314-523357134DE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55734-8F8C-4615-81DA-F3E98061B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34643-9255-42A2-89F3-83FAD5392222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CD25C-45A8-47EA-9538-6D57B3DA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95DB5-6540-47C6-94C0-CD268C38388E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1AB08-1558-410C-A98E-056EAA29A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0B1D9-C1BB-4ADB-A3F6-CC1E62D376CC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28575</xdr:colOff>
      <xdr:row>1</xdr:row>
      <xdr:rowOff>0</xdr:rowOff>
    </xdr:from>
    <xdr:to>
      <xdr:col>32</xdr:col>
      <xdr:colOff>323850</xdr:colOff>
      <xdr:row>1</xdr:row>
      <xdr:rowOff>332884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C20F42-1694-4837-920B-C3E1A2F8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190500"/>
          <a:ext cx="2152650" cy="332884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0</xdr:rowOff>
    </xdr:from>
    <xdr:to>
      <xdr:col>13</xdr:col>
      <xdr:colOff>247650</xdr:colOff>
      <xdr:row>15</xdr:row>
      <xdr:rowOff>76200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E88FA-CA9C-4F7D-AA3B-6437716070F0}"/>
            </a:ext>
          </a:extLst>
        </xdr:cNvPr>
        <xdr:cNvSpPr/>
      </xdr:nvSpPr>
      <xdr:spPr>
        <a:xfrm>
          <a:off x="4733925" y="3409950"/>
          <a:ext cx="1990725" cy="533400"/>
        </a:xfrm>
        <a:prstGeom prst="roundRect">
          <a:avLst/>
        </a:prstGeom>
        <a:solidFill>
          <a:srgbClr val="5C2E91"/>
        </a:solidFill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Try</a:t>
          </a:r>
          <a:r>
            <a:rPr lang="de-DE" sz="1100" b="1" baseline="0"/>
            <a:t> Team Absence for Microsoft Teams</a:t>
          </a:r>
          <a:endParaRPr lang="de-DE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am-absence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AAD3-0B71-4C36-8487-2BA18287C787}">
  <sheetPr codeName="Sheet1">
    <tabColor theme="8" tint="0.79998168889431442"/>
    <pageSetUpPr fitToPage="1"/>
  </sheetPr>
  <dimension ref="B3:G28"/>
  <sheetViews>
    <sheetView showGridLines="0" tabSelected="1" workbookViewId="0">
      <selection activeCell="B8" sqref="B8"/>
    </sheetView>
  </sheetViews>
  <sheetFormatPr defaultRowHeight="15" x14ac:dyDescent="0.25"/>
  <cols>
    <col min="1" max="1" width="5.140625" customWidth="1"/>
    <col min="2" max="2" width="18.140625" customWidth="1"/>
  </cols>
  <sheetData>
    <row r="3" spans="2:3" ht="46.5" x14ac:dyDescent="0.7">
      <c r="B3" s="17" t="s">
        <v>1</v>
      </c>
    </row>
    <row r="4" spans="2:3" ht="34.5" x14ac:dyDescent="0.55000000000000004">
      <c r="B4" s="18" t="s">
        <v>2</v>
      </c>
    </row>
    <row r="6" spans="2:3" x14ac:dyDescent="0.25">
      <c r="B6" s="1" t="s">
        <v>4</v>
      </c>
      <c r="C6" s="28" t="s">
        <v>21</v>
      </c>
    </row>
    <row r="7" spans="2:3" x14ac:dyDescent="0.25">
      <c r="B7" s="1" t="s">
        <v>0</v>
      </c>
      <c r="C7" s="2">
        <v>2025</v>
      </c>
    </row>
    <row r="10" spans="2:3" ht="21" x14ac:dyDescent="0.35">
      <c r="B10" s="49" t="s">
        <v>29</v>
      </c>
    </row>
    <row r="11" spans="2:3" x14ac:dyDescent="0.25">
      <c r="B11" t="s">
        <v>28</v>
      </c>
    </row>
    <row r="13" spans="2:3" x14ac:dyDescent="0.25">
      <c r="B13" t="s">
        <v>15</v>
      </c>
    </row>
    <row r="14" spans="2:3" x14ac:dyDescent="0.25">
      <c r="B14" t="s">
        <v>16</v>
      </c>
    </row>
    <row r="15" spans="2:3" x14ac:dyDescent="0.25">
      <c r="B15" t="s">
        <v>17</v>
      </c>
    </row>
    <row r="16" spans="2:3" x14ac:dyDescent="0.25">
      <c r="B16" t="s">
        <v>18</v>
      </c>
    </row>
    <row r="23" spans="2:7" x14ac:dyDescent="0.25">
      <c r="C23" s="16"/>
      <c r="D23" s="16"/>
      <c r="E23" s="16"/>
      <c r="F23" s="16"/>
      <c r="G23" s="16"/>
    </row>
    <row r="24" spans="2:7" x14ac:dyDescent="0.25">
      <c r="B24" s="7" t="s">
        <v>32</v>
      </c>
    </row>
    <row r="25" spans="2:7" x14ac:dyDescent="0.25">
      <c r="B25" s="7" t="s">
        <v>31</v>
      </c>
    </row>
    <row r="26" spans="2:7" x14ac:dyDescent="0.25">
      <c r="B26" s="7"/>
    </row>
    <row r="27" spans="2:7" x14ac:dyDescent="0.25">
      <c r="B27" s="7" t="s">
        <v>22</v>
      </c>
    </row>
    <row r="28" spans="2:7" x14ac:dyDescent="0.25">
      <c r="B28" s="21" t="s">
        <v>3</v>
      </c>
    </row>
  </sheetData>
  <sheetProtection algorithmName="SHA-512" hashValue="jvquZeIXjWimeR01vT5JEJksp/RrmbUFm7O76xC09lr+gKpEUnMZVdJXpx8A2a4hsOJWvOgt1Y+YmhUPx5w8LQ==" saltValue="BKzFG7KItGrtyns4CWoL/w==" spinCount="100000" sheet="1" objects="1" scenarios="1"/>
  <hyperlinks>
    <hyperlink ref="B28" r:id="rId1" xr:uid="{D92D60D0-4865-491B-9DCA-77CB529B4C27}"/>
  </hyperlinks>
  <pageMargins left="0.7" right="0.7" top="0.75" bottom="0.75" header="0.3" footer="0.3"/>
  <pageSetup paperSize="9" fitToHeight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D724-AA9E-4ADF-85C4-F4A18A351681}">
  <sheetPr codeName="Sheet10">
    <pageSetUpPr fitToPage="1"/>
  </sheetPr>
  <dimension ref="B1:AG20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8</v>
      </c>
    </row>
    <row r="2" spans="2:33" s="31" customFormat="1" ht="26.25" x14ac:dyDescent="0.25">
      <c r="B2" s="50">
        <f>DATE(Year,B1,1)</f>
        <v>45870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45870</v>
      </c>
      <c r="D4" s="9">
        <f t="shared" ref="D4:AG4" si="0">D5</f>
        <v>45871</v>
      </c>
      <c r="E4" s="9">
        <f t="shared" si="0"/>
        <v>45872</v>
      </c>
      <c r="F4" s="9">
        <f t="shared" si="0"/>
        <v>45873</v>
      </c>
      <c r="G4" s="9">
        <f t="shared" si="0"/>
        <v>45874</v>
      </c>
      <c r="H4" s="9">
        <f t="shared" si="0"/>
        <v>45875</v>
      </c>
      <c r="I4" s="9">
        <f t="shared" si="0"/>
        <v>45876</v>
      </c>
      <c r="J4" s="9">
        <f t="shared" si="0"/>
        <v>45877</v>
      </c>
      <c r="K4" s="9">
        <f t="shared" si="0"/>
        <v>45878</v>
      </c>
      <c r="L4" s="9">
        <f t="shared" si="0"/>
        <v>45879</v>
      </c>
      <c r="M4" s="9">
        <f t="shared" si="0"/>
        <v>45880</v>
      </c>
      <c r="N4" s="9">
        <f t="shared" si="0"/>
        <v>45881</v>
      </c>
      <c r="O4" s="9">
        <f t="shared" si="0"/>
        <v>45882</v>
      </c>
      <c r="P4" s="9">
        <f t="shared" si="0"/>
        <v>45883</v>
      </c>
      <c r="Q4" s="9">
        <f t="shared" si="0"/>
        <v>45884</v>
      </c>
      <c r="R4" s="9">
        <f t="shared" si="0"/>
        <v>45885</v>
      </c>
      <c r="S4" s="9">
        <f t="shared" si="0"/>
        <v>45886</v>
      </c>
      <c r="T4" s="9">
        <f t="shared" si="0"/>
        <v>45887</v>
      </c>
      <c r="U4" s="9">
        <f t="shared" si="0"/>
        <v>45888</v>
      </c>
      <c r="V4" s="9">
        <f t="shared" si="0"/>
        <v>45889</v>
      </c>
      <c r="W4" s="9">
        <f t="shared" si="0"/>
        <v>45890</v>
      </c>
      <c r="X4" s="9">
        <f t="shared" si="0"/>
        <v>45891</v>
      </c>
      <c r="Y4" s="9">
        <f t="shared" si="0"/>
        <v>45892</v>
      </c>
      <c r="Z4" s="9">
        <f t="shared" si="0"/>
        <v>45893</v>
      </c>
      <c r="AA4" s="9">
        <f t="shared" si="0"/>
        <v>45894</v>
      </c>
      <c r="AB4" s="9">
        <f t="shared" si="0"/>
        <v>45895</v>
      </c>
      <c r="AC4" s="9">
        <f t="shared" si="0"/>
        <v>45896</v>
      </c>
      <c r="AD4" s="9">
        <f t="shared" si="0"/>
        <v>45897</v>
      </c>
      <c r="AE4" s="9">
        <f t="shared" si="0"/>
        <v>45898</v>
      </c>
      <c r="AF4" s="9">
        <f t="shared" si="0"/>
        <v>45899</v>
      </c>
      <c r="AG4" s="10">
        <f t="shared" si="0"/>
        <v>45900</v>
      </c>
    </row>
    <row r="5" spans="2:33" ht="15.75" thickBot="1" x14ac:dyDescent="0.3">
      <c r="B5" s="52"/>
      <c r="C5" s="11">
        <f>IF(DAY(DATE(Year,$B$1,1))=1, DATE(Year,$B$1,1), "")</f>
        <v>45870</v>
      </c>
      <c r="D5" s="11">
        <f>IF(DAY(DATE(Year,$B$1,2))=2, DATE(Year,$B$1,2), "")</f>
        <v>45871</v>
      </c>
      <c r="E5" s="11">
        <f>IF(DAY(DATE(Year,$B$1,3))=3, DATE(Year,$B$1,3), "")</f>
        <v>45872</v>
      </c>
      <c r="F5" s="11">
        <f>IF(DAY(DATE(Year,$B$1,4))=4, DATE(Year,$B$1,4), "")</f>
        <v>45873</v>
      </c>
      <c r="G5" s="11">
        <f>IF(DAY(DATE(Year,$B$1,5))=5, DATE(Year,$B$1,5), "")</f>
        <v>45874</v>
      </c>
      <c r="H5" s="11">
        <f>IF(DAY(DATE(Year,$B$1,6))=6, DATE(Year,$B$1,6), "")</f>
        <v>45875</v>
      </c>
      <c r="I5" s="11">
        <f>IF(DAY(DATE(Year,$B$1,7))=7, DATE(Year,$B$1,7), "")</f>
        <v>45876</v>
      </c>
      <c r="J5" s="11">
        <f>IF(DAY(DATE(Year,$B$1,8))=8, DATE(Year,$B$1,8), "")</f>
        <v>45877</v>
      </c>
      <c r="K5" s="11">
        <f>IF(DAY(DATE(Year,$B$1,9))=9, DATE(Year,$B$1,9), "")</f>
        <v>45878</v>
      </c>
      <c r="L5" s="11">
        <f>IF(DAY(DATE(Year,$B$1,10))=10, DATE(Year,$B$1,10), "")</f>
        <v>45879</v>
      </c>
      <c r="M5" s="11">
        <f>IF(DAY(DATE(Year,$B$1,11))=11, DATE(Year,$B$1,11), "")</f>
        <v>45880</v>
      </c>
      <c r="N5" s="11">
        <f>IF(DAY(DATE(Year,$B$1,12))=12, DATE(Year,$B$1,12), "")</f>
        <v>45881</v>
      </c>
      <c r="O5" s="11">
        <f>IF(DAY(DATE(Year,$B$1,13))=13, DATE(Year,$B$1,13), "")</f>
        <v>45882</v>
      </c>
      <c r="P5" s="11">
        <f>IF(DAY(DATE(Year,$B$1,14))=14, DATE(Year,$B$1,14), "")</f>
        <v>45883</v>
      </c>
      <c r="Q5" s="11">
        <f>IF(DAY(DATE(Year,$B$1,15))=15, DATE(Year,$B$1,15), "")</f>
        <v>45884</v>
      </c>
      <c r="R5" s="11">
        <f>IF(DAY(DATE(Year,$B$1,16))=16, DATE(Year,$B$1,16), "")</f>
        <v>45885</v>
      </c>
      <c r="S5" s="11">
        <f>IF(DAY(DATE(Year,$B$1,17))=17, DATE(Year,$B$1,17), "")</f>
        <v>45886</v>
      </c>
      <c r="T5" s="11">
        <f>IF(DAY(DATE(Year,$B$1,18))=18, DATE(Year,$B$1,18), "")</f>
        <v>45887</v>
      </c>
      <c r="U5" s="11">
        <f>IF(DAY(DATE(Year,$B$1,19))=19, DATE(Year,$B$1,19), "")</f>
        <v>45888</v>
      </c>
      <c r="V5" s="11">
        <f>IF(DAY(DATE(Year,$B$1,20))=20, DATE(Year,$B$1,20), "")</f>
        <v>45889</v>
      </c>
      <c r="W5" s="11">
        <f>IF(DAY(DATE(Year,$B$1,21))=21, DATE(Year,$B$1,21), "")</f>
        <v>45890</v>
      </c>
      <c r="X5" s="11">
        <f>IF(DAY(DATE(Year,$B$1,22))=22, DATE(Year,$B$1,22), "")</f>
        <v>45891</v>
      </c>
      <c r="Y5" s="11">
        <f>IF(DAY(DATE(Year,$B$1,23))=23, DATE(Year,$B$1,23), "")</f>
        <v>45892</v>
      </c>
      <c r="Z5" s="11">
        <f>IF(DAY(DATE(Year,$B$1,24))=24, DATE(Year,$B$1,24), "")</f>
        <v>45893</v>
      </c>
      <c r="AA5" s="11">
        <f>IF(DAY(DATE(Year,$B$1,25))=25, DATE(Year,$B$1,25), "")</f>
        <v>45894</v>
      </c>
      <c r="AB5" s="11">
        <f>IF(DAY(DATE(Year,$B$1,26))=26, DATE(Year,$B$1,26), "")</f>
        <v>45895</v>
      </c>
      <c r="AC5" s="11">
        <f>IF(DAY(DATE(Year,$B$1,27))=27, DATE(Year,$B$1,27), "")</f>
        <v>45896</v>
      </c>
      <c r="AD5" s="11">
        <f>IF(DAY(DATE(Year,$B$1,28))=28, DATE(Year,$B$1,28), "")</f>
        <v>45897</v>
      </c>
      <c r="AE5" s="11">
        <f>IF(DAY(DATE(Year,$B$1,29))=29, DATE(Year,$B$1,29), "")</f>
        <v>45898</v>
      </c>
      <c r="AF5" s="11">
        <f>IF(DAY(DATE(Year,$B$1,30))=30, DATE(Year,$B$1,30), "")</f>
        <v>45899</v>
      </c>
      <c r="AG5" s="12">
        <f>IF(DAY(DATE(Year,$B$1,31))=31, DATE(Year,$B$1,31), "")</f>
        <v>45900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bQTcKP2Cg2rK/UwWFOEY6z8dCwKULWoQ/sbPFVWOJ4YqhoA0f5KJnXar3yA9JgJErh+HyWYh4R4lb2r98QUptg==" saltValue="KOrEK8jxgqblHyLr5qJNNA==" spinCount="100000" sheet="1" objects="1" scenarios="1"/>
  <mergeCells count="1">
    <mergeCell ref="B4:B5"/>
  </mergeCells>
  <conditionalFormatting sqref="C4:AG10">
    <cfRule type="expression" dxfId="14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13" priority="1" operator="equal">
      <formula>"O"</formula>
    </cfRule>
    <cfRule type="cellIs" dxfId="12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745DBF-475E-4F46-B2D9-CCC8BD1E99C2}">
          <x14:formula1>
            <xm:f>Data!$B$3:$B$4</xm:f>
          </x14:formula1>
          <xm:sqref>C6:AG10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0C900-822A-418E-86F9-6372C8C305D9}">
  <sheetPr codeName="Sheet11">
    <pageSetUpPr fitToPage="1"/>
  </sheetPr>
  <dimension ref="B1:AG20"/>
  <sheetViews>
    <sheetView showGridLines="0" zoomScaleNormal="100" workbookViewId="0">
      <selection activeCell="G21" sqref="G2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9</v>
      </c>
    </row>
    <row r="2" spans="2:33" s="31" customFormat="1" ht="26.25" x14ac:dyDescent="0.25">
      <c r="B2" s="50">
        <f>DATE(Year,B1,1)</f>
        <v>45901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45901</v>
      </c>
      <c r="D4" s="9">
        <f t="shared" ref="D4:AG4" si="0">D5</f>
        <v>45902</v>
      </c>
      <c r="E4" s="9">
        <f t="shared" si="0"/>
        <v>45903</v>
      </c>
      <c r="F4" s="9">
        <f t="shared" si="0"/>
        <v>45904</v>
      </c>
      <c r="G4" s="9">
        <f t="shared" si="0"/>
        <v>45905</v>
      </c>
      <c r="H4" s="9">
        <f t="shared" si="0"/>
        <v>45906</v>
      </c>
      <c r="I4" s="9">
        <f t="shared" si="0"/>
        <v>45907</v>
      </c>
      <c r="J4" s="9">
        <f t="shared" si="0"/>
        <v>45908</v>
      </c>
      <c r="K4" s="9">
        <f t="shared" si="0"/>
        <v>45909</v>
      </c>
      <c r="L4" s="9">
        <f t="shared" si="0"/>
        <v>45910</v>
      </c>
      <c r="M4" s="9">
        <f t="shared" si="0"/>
        <v>45911</v>
      </c>
      <c r="N4" s="9">
        <f t="shared" si="0"/>
        <v>45912</v>
      </c>
      <c r="O4" s="9">
        <f t="shared" si="0"/>
        <v>45913</v>
      </c>
      <c r="P4" s="9">
        <f t="shared" si="0"/>
        <v>45914</v>
      </c>
      <c r="Q4" s="9">
        <f t="shared" si="0"/>
        <v>45915</v>
      </c>
      <c r="R4" s="9">
        <f t="shared" si="0"/>
        <v>45916</v>
      </c>
      <c r="S4" s="9">
        <f t="shared" si="0"/>
        <v>45917</v>
      </c>
      <c r="T4" s="9">
        <f t="shared" si="0"/>
        <v>45918</v>
      </c>
      <c r="U4" s="9">
        <f t="shared" si="0"/>
        <v>45919</v>
      </c>
      <c r="V4" s="9">
        <f t="shared" si="0"/>
        <v>45920</v>
      </c>
      <c r="W4" s="9">
        <f t="shared" si="0"/>
        <v>45921</v>
      </c>
      <c r="X4" s="9">
        <f t="shared" si="0"/>
        <v>45922</v>
      </c>
      <c r="Y4" s="9">
        <f t="shared" si="0"/>
        <v>45923</v>
      </c>
      <c r="Z4" s="9">
        <f t="shared" si="0"/>
        <v>45924</v>
      </c>
      <c r="AA4" s="9">
        <f t="shared" si="0"/>
        <v>45925</v>
      </c>
      <c r="AB4" s="9">
        <f t="shared" si="0"/>
        <v>45926</v>
      </c>
      <c r="AC4" s="9">
        <f t="shared" si="0"/>
        <v>45927</v>
      </c>
      <c r="AD4" s="9">
        <f t="shared" si="0"/>
        <v>45928</v>
      </c>
      <c r="AE4" s="9">
        <f t="shared" si="0"/>
        <v>45929</v>
      </c>
      <c r="AF4" s="9">
        <f t="shared" si="0"/>
        <v>45930</v>
      </c>
      <c r="AG4" s="10" t="str">
        <f t="shared" si="0"/>
        <v/>
      </c>
    </row>
    <row r="5" spans="2:33" ht="15.75" thickBot="1" x14ac:dyDescent="0.3">
      <c r="B5" s="52"/>
      <c r="C5" s="11">
        <f>IF(DAY(DATE(Year,$B$1,1))=1, DATE(Year,$B$1,1), "")</f>
        <v>45901</v>
      </c>
      <c r="D5" s="11">
        <f>IF(DAY(DATE(Year,$B$1,2))=2, DATE(Year,$B$1,2), "")</f>
        <v>45902</v>
      </c>
      <c r="E5" s="11">
        <f>IF(DAY(DATE(Year,$B$1,3))=3, DATE(Year,$B$1,3), "")</f>
        <v>45903</v>
      </c>
      <c r="F5" s="11">
        <f>IF(DAY(DATE(Year,$B$1,4))=4, DATE(Year,$B$1,4), "")</f>
        <v>45904</v>
      </c>
      <c r="G5" s="11">
        <f>IF(DAY(DATE(Year,$B$1,5))=5, DATE(Year,$B$1,5), "")</f>
        <v>45905</v>
      </c>
      <c r="H5" s="11">
        <f>IF(DAY(DATE(Year,$B$1,6))=6, DATE(Year,$B$1,6), "")</f>
        <v>45906</v>
      </c>
      <c r="I5" s="11">
        <f>IF(DAY(DATE(Year,$B$1,7))=7, DATE(Year,$B$1,7), "")</f>
        <v>45907</v>
      </c>
      <c r="J5" s="11">
        <f>IF(DAY(DATE(Year,$B$1,8))=8, DATE(Year,$B$1,8), "")</f>
        <v>45908</v>
      </c>
      <c r="K5" s="11">
        <f>IF(DAY(DATE(Year,$B$1,9))=9, DATE(Year,$B$1,9), "")</f>
        <v>45909</v>
      </c>
      <c r="L5" s="11">
        <f>IF(DAY(DATE(Year,$B$1,10))=10, DATE(Year,$B$1,10), "")</f>
        <v>45910</v>
      </c>
      <c r="M5" s="11">
        <f>IF(DAY(DATE(Year,$B$1,11))=11, DATE(Year,$B$1,11), "")</f>
        <v>45911</v>
      </c>
      <c r="N5" s="11">
        <f>IF(DAY(DATE(Year,$B$1,12))=12, DATE(Year,$B$1,12), "")</f>
        <v>45912</v>
      </c>
      <c r="O5" s="11">
        <f>IF(DAY(DATE(Year,$B$1,13))=13, DATE(Year,$B$1,13), "")</f>
        <v>45913</v>
      </c>
      <c r="P5" s="11">
        <f>IF(DAY(DATE(Year,$B$1,14))=14, DATE(Year,$B$1,14), "")</f>
        <v>45914</v>
      </c>
      <c r="Q5" s="11">
        <f>IF(DAY(DATE(Year,$B$1,15))=15, DATE(Year,$B$1,15), "")</f>
        <v>45915</v>
      </c>
      <c r="R5" s="11">
        <f>IF(DAY(DATE(Year,$B$1,16))=16, DATE(Year,$B$1,16), "")</f>
        <v>45916</v>
      </c>
      <c r="S5" s="11">
        <f>IF(DAY(DATE(Year,$B$1,17))=17, DATE(Year,$B$1,17), "")</f>
        <v>45917</v>
      </c>
      <c r="T5" s="11">
        <f>IF(DAY(DATE(Year,$B$1,18))=18, DATE(Year,$B$1,18), "")</f>
        <v>45918</v>
      </c>
      <c r="U5" s="11">
        <f>IF(DAY(DATE(Year,$B$1,19))=19, DATE(Year,$B$1,19), "")</f>
        <v>45919</v>
      </c>
      <c r="V5" s="11">
        <f>IF(DAY(DATE(Year,$B$1,20))=20, DATE(Year,$B$1,20), "")</f>
        <v>45920</v>
      </c>
      <c r="W5" s="11">
        <f>IF(DAY(DATE(Year,$B$1,21))=21, DATE(Year,$B$1,21), "")</f>
        <v>45921</v>
      </c>
      <c r="X5" s="11">
        <f>IF(DAY(DATE(Year,$B$1,22))=22, DATE(Year,$B$1,22), "")</f>
        <v>45922</v>
      </c>
      <c r="Y5" s="11">
        <f>IF(DAY(DATE(Year,$B$1,23))=23, DATE(Year,$B$1,23), "")</f>
        <v>45923</v>
      </c>
      <c r="Z5" s="11">
        <f>IF(DAY(DATE(Year,$B$1,24))=24, DATE(Year,$B$1,24), "")</f>
        <v>45924</v>
      </c>
      <c r="AA5" s="11">
        <f>IF(DAY(DATE(Year,$B$1,25))=25, DATE(Year,$B$1,25), "")</f>
        <v>45925</v>
      </c>
      <c r="AB5" s="11">
        <f>IF(DAY(DATE(Year,$B$1,26))=26, DATE(Year,$B$1,26), "")</f>
        <v>45926</v>
      </c>
      <c r="AC5" s="11">
        <f>IF(DAY(DATE(Year,$B$1,27))=27, DATE(Year,$B$1,27), "")</f>
        <v>45927</v>
      </c>
      <c r="AD5" s="11">
        <f>IF(DAY(DATE(Year,$B$1,28))=28, DATE(Year,$B$1,28), "")</f>
        <v>45928</v>
      </c>
      <c r="AE5" s="11">
        <f>IF(DAY(DATE(Year,$B$1,29))=29, DATE(Year,$B$1,29), "")</f>
        <v>45929</v>
      </c>
      <c r="AF5" s="11">
        <f>IF(DAY(DATE(Year,$B$1,30))=30, DATE(Year,$B$1,30), "")</f>
        <v>45930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+66MZz5lc/h1ieQSkJNGtkNmZNLtsOlo1ZupvwlYXtNnmv/1rOICtQ3WL+c/Nut4CbHCtdOTGxgpLwAVFFMng==" saltValue="zVkEdV7d6vODyHRwBPf7qg==" spinCount="100000" sheet="1" objects="1" scenarios="1"/>
  <mergeCells count="1">
    <mergeCell ref="B4:B5"/>
  </mergeCells>
  <conditionalFormatting sqref="C4:AG10">
    <cfRule type="expression" dxfId="11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10" priority="1" operator="equal">
      <formula>"O"</formula>
    </cfRule>
    <cfRule type="cellIs" dxfId="9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F5EAFB-6D92-4161-B74F-90D50E34124D}">
          <x14:formula1>
            <xm:f>Data!$B$3:$B$4</xm:f>
          </x14:formula1>
          <xm:sqref>C6:AG10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2AE3-918E-43FF-A3C6-AF1AB5903463}">
  <sheetPr codeName="Sheet12">
    <pageSetUpPr fitToPage="1"/>
  </sheetPr>
  <dimension ref="B1:AG20"/>
  <sheetViews>
    <sheetView showGridLines="0" zoomScaleNormal="100" workbookViewId="0">
      <selection activeCell="G24" sqref="G24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10</v>
      </c>
    </row>
    <row r="2" spans="2:33" s="31" customFormat="1" ht="26.25" x14ac:dyDescent="0.25">
      <c r="B2" s="50">
        <f>DATE(Year,B1,1)</f>
        <v>45931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45931</v>
      </c>
      <c r="D4" s="9">
        <f t="shared" ref="D4:AG4" si="0">D5</f>
        <v>45932</v>
      </c>
      <c r="E4" s="9">
        <f t="shared" si="0"/>
        <v>45933</v>
      </c>
      <c r="F4" s="9">
        <f t="shared" si="0"/>
        <v>45934</v>
      </c>
      <c r="G4" s="9">
        <f t="shared" si="0"/>
        <v>45935</v>
      </c>
      <c r="H4" s="9">
        <f t="shared" si="0"/>
        <v>45936</v>
      </c>
      <c r="I4" s="9">
        <f t="shared" si="0"/>
        <v>45937</v>
      </c>
      <c r="J4" s="9">
        <f t="shared" si="0"/>
        <v>45938</v>
      </c>
      <c r="K4" s="9">
        <f t="shared" si="0"/>
        <v>45939</v>
      </c>
      <c r="L4" s="9">
        <f t="shared" si="0"/>
        <v>45940</v>
      </c>
      <c r="M4" s="9">
        <f t="shared" si="0"/>
        <v>45941</v>
      </c>
      <c r="N4" s="9">
        <f t="shared" si="0"/>
        <v>45942</v>
      </c>
      <c r="O4" s="9">
        <f t="shared" si="0"/>
        <v>45943</v>
      </c>
      <c r="P4" s="9">
        <f t="shared" si="0"/>
        <v>45944</v>
      </c>
      <c r="Q4" s="9">
        <f t="shared" si="0"/>
        <v>45945</v>
      </c>
      <c r="R4" s="9">
        <f t="shared" si="0"/>
        <v>45946</v>
      </c>
      <c r="S4" s="9">
        <f t="shared" si="0"/>
        <v>45947</v>
      </c>
      <c r="T4" s="9">
        <f t="shared" si="0"/>
        <v>45948</v>
      </c>
      <c r="U4" s="9">
        <f t="shared" si="0"/>
        <v>45949</v>
      </c>
      <c r="V4" s="9">
        <f t="shared" si="0"/>
        <v>45950</v>
      </c>
      <c r="W4" s="9">
        <f t="shared" si="0"/>
        <v>45951</v>
      </c>
      <c r="X4" s="9">
        <f t="shared" si="0"/>
        <v>45952</v>
      </c>
      <c r="Y4" s="9">
        <f t="shared" si="0"/>
        <v>45953</v>
      </c>
      <c r="Z4" s="9">
        <f t="shared" si="0"/>
        <v>45954</v>
      </c>
      <c r="AA4" s="9">
        <f t="shared" si="0"/>
        <v>45955</v>
      </c>
      <c r="AB4" s="9">
        <f t="shared" si="0"/>
        <v>45956</v>
      </c>
      <c r="AC4" s="9">
        <f t="shared" si="0"/>
        <v>45957</v>
      </c>
      <c r="AD4" s="9">
        <f t="shared" si="0"/>
        <v>45958</v>
      </c>
      <c r="AE4" s="9">
        <f t="shared" si="0"/>
        <v>45959</v>
      </c>
      <c r="AF4" s="9">
        <f t="shared" si="0"/>
        <v>45960</v>
      </c>
      <c r="AG4" s="10">
        <f t="shared" si="0"/>
        <v>45961</v>
      </c>
    </row>
    <row r="5" spans="2:33" ht="15.75" thickBot="1" x14ac:dyDescent="0.3">
      <c r="B5" s="52"/>
      <c r="C5" s="11">
        <f>IF(DAY(DATE(Year,$B$1,1))=1, DATE(Year,$B$1,1), "")</f>
        <v>45931</v>
      </c>
      <c r="D5" s="11">
        <f>IF(DAY(DATE(Year,$B$1,2))=2, DATE(Year,$B$1,2), "")</f>
        <v>45932</v>
      </c>
      <c r="E5" s="11">
        <f>IF(DAY(DATE(Year,$B$1,3))=3, DATE(Year,$B$1,3), "")</f>
        <v>45933</v>
      </c>
      <c r="F5" s="11">
        <f>IF(DAY(DATE(Year,$B$1,4))=4, DATE(Year,$B$1,4), "")</f>
        <v>45934</v>
      </c>
      <c r="G5" s="11">
        <f>IF(DAY(DATE(Year,$B$1,5))=5, DATE(Year,$B$1,5), "")</f>
        <v>45935</v>
      </c>
      <c r="H5" s="11">
        <f>IF(DAY(DATE(Year,$B$1,6))=6, DATE(Year,$B$1,6), "")</f>
        <v>45936</v>
      </c>
      <c r="I5" s="11">
        <f>IF(DAY(DATE(Year,$B$1,7))=7, DATE(Year,$B$1,7), "")</f>
        <v>45937</v>
      </c>
      <c r="J5" s="11">
        <f>IF(DAY(DATE(Year,$B$1,8))=8, DATE(Year,$B$1,8), "")</f>
        <v>45938</v>
      </c>
      <c r="K5" s="11">
        <f>IF(DAY(DATE(Year,$B$1,9))=9, DATE(Year,$B$1,9), "")</f>
        <v>45939</v>
      </c>
      <c r="L5" s="11">
        <f>IF(DAY(DATE(Year,$B$1,10))=10, DATE(Year,$B$1,10), "")</f>
        <v>45940</v>
      </c>
      <c r="M5" s="11">
        <f>IF(DAY(DATE(Year,$B$1,11))=11, DATE(Year,$B$1,11), "")</f>
        <v>45941</v>
      </c>
      <c r="N5" s="11">
        <f>IF(DAY(DATE(Year,$B$1,12))=12, DATE(Year,$B$1,12), "")</f>
        <v>45942</v>
      </c>
      <c r="O5" s="11">
        <f>IF(DAY(DATE(Year,$B$1,13))=13, DATE(Year,$B$1,13), "")</f>
        <v>45943</v>
      </c>
      <c r="P5" s="11">
        <f>IF(DAY(DATE(Year,$B$1,14))=14, DATE(Year,$B$1,14), "")</f>
        <v>45944</v>
      </c>
      <c r="Q5" s="11">
        <f>IF(DAY(DATE(Year,$B$1,15))=15, DATE(Year,$B$1,15), "")</f>
        <v>45945</v>
      </c>
      <c r="R5" s="11">
        <f>IF(DAY(DATE(Year,$B$1,16))=16, DATE(Year,$B$1,16), "")</f>
        <v>45946</v>
      </c>
      <c r="S5" s="11">
        <f>IF(DAY(DATE(Year,$B$1,17))=17, DATE(Year,$B$1,17), "")</f>
        <v>45947</v>
      </c>
      <c r="T5" s="11">
        <f>IF(DAY(DATE(Year,$B$1,18))=18, DATE(Year,$B$1,18), "")</f>
        <v>45948</v>
      </c>
      <c r="U5" s="11">
        <f>IF(DAY(DATE(Year,$B$1,19))=19, DATE(Year,$B$1,19), "")</f>
        <v>45949</v>
      </c>
      <c r="V5" s="11">
        <f>IF(DAY(DATE(Year,$B$1,20))=20, DATE(Year,$B$1,20), "")</f>
        <v>45950</v>
      </c>
      <c r="W5" s="11">
        <f>IF(DAY(DATE(Year,$B$1,21))=21, DATE(Year,$B$1,21), "")</f>
        <v>45951</v>
      </c>
      <c r="X5" s="11">
        <f>IF(DAY(DATE(Year,$B$1,22))=22, DATE(Year,$B$1,22), "")</f>
        <v>45952</v>
      </c>
      <c r="Y5" s="11">
        <f>IF(DAY(DATE(Year,$B$1,23))=23, DATE(Year,$B$1,23), "")</f>
        <v>45953</v>
      </c>
      <c r="Z5" s="11">
        <f>IF(DAY(DATE(Year,$B$1,24))=24, DATE(Year,$B$1,24), "")</f>
        <v>45954</v>
      </c>
      <c r="AA5" s="11">
        <f>IF(DAY(DATE(Year,$B$1,25))=25, DATE(Year,$B$1,25), "")</f>
        <v>45955</v>
      </c>
      <c r="AB5" s="11">
        <f>IF(DAY(DATE(Year,$B$1,26))=26, DATE(Year,$B$1,26), "")</f>
        <v>45956</v>
      </c>
      <c r="AC5" s="11">
        <f>IF(DAY(DATE(Year,$B$1,27))=27, DATE(Year,$B$1,27), "")</f>
        <v>45957</v>
      </c>
      <c r="AD5" s="11">
        <f>IF(DAY(DATE(Year,$B$1,28))=28, DATE(Year,$B$1,28), "")</f>
        <v>45958</v>
      </c>
      <c r="AE5" s="11">
        <f>IF(DAY(DATE(Year,$B$1,29))=29, DATE(Year,$B$1,29), "")</f>
        <v>45959</v>
      </c>
      <c r="AF5" s="11">
        <f>IF(DAY(DATE(Year,$B$1,30))=30, DATE(Year,$B$1,30), "")</f>
        <v>45960</v>
      </c>
      <c r="AG5" s="12">
        <f>IF(DAY(DATE(Year,$B$1,31))=31, DATE(Year,$B$1,31), "")</f>
        <v>45961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G8hMMMdJI2w8wfXmfORAravz00ASb8lbuAwep2NgYtESHkOyNh7gfpTHiTtrfpJuvjY/YO0wt4pPWaSjsJBleA==" saltValue="eJLv4yudzHgQaMiSKRghWQ==" spinCount="100000" sheet="1" objects="1" scenarios="1"/>
  <mergeCells count="1">
    <mergeCell ref="B4:B5"/>
  </mergeCells>
  <conditionalFormatting sqref="C4:AG10">
    <cfRule type="expression" dxfId="8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7" priority="1" operator="equal">
      <formula>"O"</formula>
    </cfRule>
    <cfRule type="cellIs" dxfId="6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7E86F9-80A2-4E2C-A17C-7E727E73D09B}">
          <x14:formula1>
            <xm:f>Data!$B$3:$B$4</xm:f>
          </x14:formula1>
          <xm:sqref>C6:AG10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B1B5-A425-4B9A-BA38-094B34F9F34D}">
  <sheetPr codeName="Sheet13">
    <pageSetUpPr fitToPage="1"/>
  </sheetPr>
  <dimension ref="B1:AG20"/>
  <sheetViews>
    <sheetView showGridLines="0" zoomScaleNormal="100" workbookViewId="0">
      <selection activeCell="B13" sqref="B13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11</v>
      </c>
    </row>
    <row r="2" spans="2:33" s="31" customFormat="1" ht="26.25" x14ac:dyDescent="0.25">
      <c r="B2" s="50">
        <f>DATE(Year,B1,1)</f>
        <v>45962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45962</v>
      </c>
      <c r="D4" s="9">
        <f t="shared" ref="D4:AG4" si="0">D5</f>
        <v>45963</v>
      </c>
      <c r="E4" s="9">
        <f t="shared" si="0"/>
        <v>45964</v>
      </c>
      <c r="F4" s="9">
        <f t="shared" si="0"/>
        <v>45965</v>
      </c>
      <c r="G4" s="9">
        <f t="shared" si="0"/>
        <v>45966</v>
      </c>
      <c r="H4" s="9">
        <f t="shared" si="0"/>
        <v>45967</v>
      </c>
      <c r="I4" s="9">
        <f t="shared" si="0"/>
        <v>45968</v>
      </c>
      <c r="J4" s="9">
        <f t="shared" si="0"/>
        <v>45969</v>
      </c>
      <c r="K4" s="9">
        <f t="shared" si="0"/>
        <v>45970</v>
      </c>
      <c r="L4" s="9">
        <f t="shared" si="0"/>
        <v>45971</v>
      </c>
      <c r="M4" s="9">
        <f t="shared" si="0"/>
        <v>45972</v>
      </c>
      <c r="N4" s="9">
        <f t="shared" si="0"/>
        <v>45973</v>
      </c>
      <c r="O4" s="9">
        <f t="shared" si="0"/>
        <v>45974</v>
      </c>
      <c r="P4" s="9">
        <f t="shared" si="0"/>
        <v>45975</v>
      </c>
      <c r="Q4" s="9">
        <f t="shared" si="0"/>
        <v>45976</v>
      </c>
      <c r="R4" s="9">
        <f t="shared" si="0"/>
        <v>45977</v>
      </c>
      <c r="S4" s="9">
        <f t="shared" si="0"/>
        <v>45978</v>
      </c>
      <c r="T4" s="9">
        <f t="shared" si="0"/>
        <v>45979</v>
      </c>
      <c r="U4" s="9">
        <f t="shared" si="0"/>
        <v>45980</v>
      </c>
      <c r="V4" s="9">
        <f t="shared" si="0"/>
        <v>45981</v>
      </c>
      <c r="W4" s="9">
        <f t="shared" si="0"/>
        <v>45982</v>
      </c>
      <c r="X4" s="9">
        <f t="shared" si="0"/>
        <v>45983</v>
      </c>
      <c r="Y4" s="9">
        <f t="shared" si="0"/>
        <v>45984</v>
      </c>
      <c r="Z4" s="9">
        <f t="shared" si="0"/>
        <v>45985</v>
      </c>
      <c r="AA4" s="9">
        <f t="shared" si="0"/>
        <v>45986</v>
      </c>
      <c r="AB4" s="9">
        <f t="shared" si="0"/>
        <v>45987</v>
      </c>
      <c r="AC4" s="9">
        <f t="shared" si="0"/>
        <v>45988</v>
      </c>
      <c r="AD4" s="9">
        <f t="shared" si="0"/>
        <v>45989</v>
      </c>
      <c r="AE4" s="9">
        <f t="shared" si="0"/>
        <v>45990</v>
      </c>
      <c r="AF4" s="9">
        <f t="shared" si="0"/>
        <v>45991</v>
      </c>
      <c r="AG4" s="10" t="str">
        <f t="shared" si="0"/>
        <v/>
      </c>
    </row>
    <row r="5" spans="2:33" ht="15.75" thickBot="1" x14ac:dyDescent="0.3">
      <c r="B5" s="52"/>
      <c r="C5" s="11">
        <f>IF(DAY(DATE(Year,$B$1,1))=1, DATE(Year,$B$1,1), "")</f>
        <v>45962</v>
      </c>
      <c r="D5" s="11">
        <f>IF(DAY(DATE(Year,$B$1,2))=2, DATE(Year,$B$1,2), "")</f>
        <v>45963</v>
      </c>
      <c r="E5" s="11">
        <f>IF(DAY(DATE(Year,$B$1,3))=3, DATE(Year,$B$1,3), "")</f>
        <v>45964</v>
      </c>
      <c r="F5" s="11">
        <f>IF(DAY(DATE(Year,$B$1,4))=4, DATE(Year,$B$1,4), "")</f>
        <v>45965</v>
      </c>
      <c r="G5" s="11">
        <f>IF(DAY(DATE(Year,$B$1,5))=5, DATE(Year,$B$1,5), "")</f>
        <v>45966</v>
      </c>
      <c r="H5" s="11">
        <f>IF(DAY(DATE(Year,$B$1,6))=6, DATE(Year,$B$1,6), "")</f>
        <v>45967</v>
      </c>
      <c r="I5" s="11">
        <f>IF(DAY(DATE(Year,$B$1,7))=7, DATE(Year,$B$1,7), "")</f>
        <v>45968</v>
      </c>
      <c r="J5" s="11">
        <f>IF(DAY(DATE(Year,$B$1,8))=8, DATE(Year,$B$1,8), "")</f>
        <v>45969</v>
      </c>
      <c r="K5" s="11">
        <f>IF(DAY(DATE(Year,$B$1,9))=9, DATE(Year,$B$1,9), "")</f>
        <v>45970</v>
      </c>
      <c r="L5" s="11">
        <f>IF(DAY(DATE(Year,$B$1,10))=10, DATE(Year,$B$1,10), "")</f>
        <v>45971</v>
      </c>
      <c r="M5" s="11">
        <f>IF(DAY(DATE(Year,$B$1,11))=11, DATE(Year,$B$1,11), "")</f>
        <v>45972</v>
      </c>
      <c r="N5" s="11">
        <f>IF(DAY(DATE(Year,$B$1,12))=12, DATE(Year,$B$1,12), "")</f>
        <v>45973</v>
      </c>
      <c r="O5" s="11">
        <f>IF(DAY(DATE(Year,$B$1,13))=13, DATE(Year,$B$1,13), "")</f>
        <v>45974</v>
      </c>
      <c r="P5" s="11">
        <f>IF(DAY(DATE(Year,$B$1,14))=14, DATE(Year,$B$1,14), "")</f>
        <v>45975</v>
      </c>
      <c r="Q5" s="11">
        <f>IF(DAY(DATE(Year,$B$1,15))=15, DATE(Year,$B$1,15), "")</f>
        <v>45976</v>
      </c>
      <c r="R5" s="11">
        <f>IF(DAY(DATE(Year,$B$1,16))=16, DATE(Year,$B$1,16), "")</f>
        <v>45977</v>
      </c>
      <c r="S5" s="11">
        <f>IF(DAY(DATE(Year,$B$1,17))=17, DATE(Year,$B$1,17), "")</f>
        <v>45978</v>
      </c>
      <c r="T5" s="11">
        <f>IF(DAY(DATE(Year,$B$1,18))=18, DATE(Year,$B$1,18), "")</f>
        <v>45979</v>
      </c>
      <c r="U5" s="11">
        <f>IF(DAY(DATE(Year,$B$1,19))=19, DATE(Year,$B$1,19), "")</f>
        <v>45980</v>
      </c>
      <c r="V5" s="11">
        <f>IF(DAY(DATE(Year,$B$1,20))=20, DATE(Year,$B$1,20), "")</f>
        <v>45981</v>
      </c>
      <c r="W5" s="11">
        <f>IF(DAY(DATE(Year,$B$1,21))=21, DATE(Year,$B$1,21), "")</f>
        <v>45982</v>
      </c>
      <c r="X5" s="11">
        <f>IF(DAY(DATE(Year,$B$1,22))=22, DATE(Year,$B$1,22), "")</f>
        <v>45983</v>
      </c>
      <c r="Y5" s="11">
        <f>IF(DAY(DATE(Year,$B$1,23))=23, DATE(Year,$B$1,23), "")</f>
        <v>45984</v>
      </c>
      <c r="Z5" s="11">
        <f>IF(DAY(DATE(Year,$B$1,24))=24, DATE(Year,$B$1,24), "")</f>
        <v>45985</v>
      </c>
      <c r="AA5" s="11">
        <f>IF(DAY(DATE(Year,$B$1,25))=25, DATE(Year,$B$1,25), "")</f>
        <v>45986</v>
      </c>
      <c r="AB5" s="11">
        <f>IF(DAY(DATE(Year,$B$1,26))=26, DATE(Year,$B$1,26), "")</f>
        <v>45987</v>
      </c>
      <c r="AC5" s="11">
        <f>IF(DAY(DATE(Year,$B$1,27))=27, DATE(Year,$B$1,27), "")</f>
        <v>45988</v>
      </c>
      <c r="AD5" s="11">
        <f>IF(DAY(DATE(Year,$B$1,28))=28, DATE(Year,$B$1,28), "")</f>
        <v>45989</v>
      </c>
      <c r="AE5" s="11">
        <f>IF(DAY(DATE(Year,$B$1,29))=29, DATE(Year,$B$1,29), "")</f>
        <v>45990</v>
      </c>
      <c r="AF5" s="11">
        <f>IF(DAY(DATE(Year,$B$1,30))=30, DATE(Year,$B$1,30), "")</f>
        <v>45991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gsqIM/o91JqTkVuUuq8IVNWctfw1rcfs7h1LJGMWt1h3ZntvXu4d27Z02rmrbuTlJ6N//Wmnoe1AkR7ftGHnQ==" saltValue="vFtqp4pv0CwgKSmYiaoBLA==" spinCount="100000" sheet="1" objects="1" scenarios="1"/>
  <mergeCells count="1">
    <mergeCell ref="B4:B5"/>
  </mergeCells>
  <conditionalFormatting sqref="C4:AG10">
    <cfRule type="expression" dxfId="5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4" priority="1" operator="equal">
      <formula>"O"</formula>
    </cfRule>
    <cfRule type="cellIs" dxfId="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E58C49-5664-4065-91CF-54EE1E38E779}">
          <x14:formula1>
            <xm:f>Data!$B$3:$B$4</xm:f>
          </x14:formula1>
          <xm:sqref>C6:AG10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20D2-0A0F-4B2D-829D-32E26900648C}">
  <sheetPr codeName="Sheet14">
    <pageSetUpPr fitToPage="1"/>
  </sheetPr>
  <dimension ref="B1:AG20"/>
  <sheetViews>
    <sheetView showGridLines="0" zoomScaleNormal="100" workbookViewId="0">
      <selection activeCell="B12" sqref="B1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12</v>
      </c>
    </row>
    <row r="2" spans="2:33" s="31" customFormat="1" ht="26.25" x14ac:dyDescent="0.25">
      <c r="B2" s="50">
        <f>DATE(Year,B1,1)</f>
        <v>45992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45992</v>
      </c>
      <c r="D4" s="9">
        <f t="shared" ref="D4:AG4" si="0">D5</f>
        <v>45993</v>
      </c>
      <c r="E4" s="9">
        <f t="shared" si="0"/>
        <v>45994</v>
      </c>
      <c r="F4" s="9">
        <f t="shared" si="0"/>
        <v>45995</v>
      </c>
      <c r="G4" s="9">
        <f t="shared" si="0"/>
        <v>45996</v>
      </c>
      <c r="H4" s="9">
        <f t="shared" si="0"/>
        <v>45997</v>
      </c>
      <c r="I4" s="9">
        <f t="shared" si="0"/>
        <v>45998</v>
      </c>
      <c r="J4" s="9">
        <f t="shared" si="0"/>
        <v>45999</v>
      </c>
      <c r="K4" s="9">
        <f t="shared" si="0"/>
        <v>46000</v>
      </c>
      <c r="L4" s="9">
        <f t="shared" si="0"/>
        <v>46001</v>
      </c>
      <c r="M4" s="9">
        <f t="shared" si="0"/>
        <v>46002</v>
      </c>
      <c r="N4" s="9">
        <f t="shared" si="0"/>
        <v>46003</v>
      </c>
      <c r="O4" s="9">
        <f t="shared" si="0"/>
        <v>46004</v>
      </c>
      <c r="P4" s="9">
        <f t="shared" si="0"/>
        <v>46005</v>
      </c>
      <c r="Q4" s="9">
        <f t="shared" si="0"/>
        <v>46006</v>
      </c>
      <c r="R4" s="9">
        <f t="shared" si="0"/>
        <v>46007</v>
      </c>
      <c r="S4" s="9">
        <f t="shared" si="0"/>
        <v>46008</v>
      </c>
      <c r="T4" s="9">
        <f t="shared" si="0"/>
        <v>46009</v>
      </c>
      <c r="U4" s="9">
        <f t="shared" si="0"/>
        <v>46010</v>
      </c>
      <c r="V4" s="9">
        <f t="shared" si="0"/>
        <v>46011</v>
      </c>
      <c r="W4" s="9">
        <f t="shared" si="0"/>
        <v>46012</v>
      </c>
      <c r="X4" s="9">
        <f t="shared" si="0"/>
        <v>46013</v>
      </c>
      <c r="Y4" s="9">
        <f t="shared" si="0"/>
        <v>46014</v>
      </c>
      <c r="Z4" s="9">
        <f t="shared" si="0"/>
        <v>46015</v>
      </c>
      <c r="AA4" s="9">
        <f t="shared" si="0"/>
        <v>46016</v>
      </c>
      <c r="AB4" s="9">
        <f t="shared" si="0"/>
        <v>46017</v>
      </c>
      <c r="AC4" s="9">
        <f t="shared" si="0"/>
        <v>46018</v>
      </c>
      <c r="AD4" s="9">
        <f t="shared" si="0"/>
        <v>46019</v>
      </c>
      <c r="AE4" s="9">
        <f t="shared" si="0"/>
        <v>46020</v>
      </c>
      <c r="AF4" s="9">
        <f t="shared" si="0"/>
        <v>46021</v>
      </c>
      <c r="AG4" s="10">
        <f t="shared" si="0"/>
        <v>46022</v>
      </c>
    </row>
    <row r="5" spans="2:33" ht="15.75" thickBot="1" x14ac:dyDescent="0.3">
      <c r="B5" s="52"/>
      <c r="C5" s="11">
        <f>IF(DAY(DATE(Year,$B$1,1))=1, DATE(Year,$B$1,1), "")</f>
        <v>45992</v>
      </c>
      <c r="D5" s="11">
        <f>IF(DAY(DATE(Year,$B$1,2))=2, DATE(Year,$B$1,2), "")</f>
        <v>45993</v>
      </c>
      <c r="E5" s="11">
        <f>IF(DAY(DATE(Year,$B$1,3))=3, DATE(Year,$B$1,3), "")</f>
        <v>45994</v>
      </c>
      <c r="F5" s="11">
        <f>IF(DAY(DATE(Year,$B$1,4))=4, DATE(Year,$B$1,4), "")</f>
        <v>45995</v>
      </c>
      <c r="G5" s="11">
        <f>IF(DAY(DATE(Year,$B$1,5))=5, DATE(Year,$B$1,5), "")</f>
        <v>45996</v>
      </c>
      <c r="H5" s="11">
        <f>IF(DAY(DATE(Year,$B$1,6))=6, DATE(Year,$B$1,6), "")</f>
        <v>45997</v>
      </c>
      <c r="I5" s="11">
        <f>IF(DAY(DATE(Year,$B$1,7))=7, DATE(Year,$B$1,7), "")</f>
        <v>45998</v>
      </c>
      <c r="J5" s="11">
        <f>IF(DAY(DATE(Year,$B$1,8))=8, DATE(Year,$B$1,8), "")</f>
        <v>45999</v>
      </c>
      <c r="K5" s="11">
        <f>IF(DAY(DATE(Year,$B$1,9))=9, DATE(Year,$B$1,9), "")</f>
        <v>46000</v>
      </c>
      <c r="L5" s="11">
        <f>IF(DAY(DATE(Year,$B$1,10))=10, DATE(Year,$B$1,10), "")</f>
        <v>46001</v>
      </c>
      <c r="M5" s="11">
        <f>IF(DAY(DATE(Year,$B$1,11))=11, DATE(Year,$B$1,11), "")</f>
        <v>46002</v>
      </c>
      <c r="N5" s="11">
        <f>IF(DAY(DATE(Year,$B$1,12))=12, DATE(Year,$B$1,12), "")</f>
        <v>46003</v>
      </c>
      <c r="O5" s="11">
        <f>IF(DAY(DATE(Year,$B$1,13))=13, DATE(Year,$B$1,13), "")</f>
        <v>46004</v>
      </c>
      <c r="P5" s="11">
        <f>IF(DAY(DATE(Year,$B$1,14))=14, DATE(Year,$B$1,14), "")</f>
        <v>46005</v>
      </c>
      <c r="Q5" s="11">
        <f>IF(DAY(DATE(Year,$B$1,15))=15, DATE(Year,$B$1,15), "")</f>
        <v>46006</v>
      </c>
      <c r="R5" s="11">
        <f>IF(DAY(DATE(Year,$B$1,16))=16, DATE(Year,$B$1,16), "")</f>
        <v>46007</v>
      </c>
      <c r="S5" s="11">
        <f>IF(DAY(DATE(Year,$B$1,17))=17, DATE(Year,$B$1,17), "")</f>
        <v>46008</v>
      </c>
      <c r="T5" s="11">
        <f>IF(DAY(DATE(Year,$B$1,18))=18, DATE(Year,$B$1,18), "")</f>
        <v>46009</v>
      </c>
      <c r="U5" s="11">
        <f>IF(DAY(DATE(Year,$B$1,19))=19, DATE(Year,$B$1,19), "")</f>
        <v>46010</v>
      </c>
      <c r="V5" s="11">
        <f>IF(DAY(DATE(Year,$B$1,20))=20, DATE(Year,$B$1,20), "")</f>
        <v>46011</v>
      </c>
      <c r="W5" s="11">
        <f>IF(DAY(DATE(Year,$B$1,21))=21, DATE(Year,$B$1,21), "")</f>
        <v>46012</v>
      </c>
      <c r="X5" s="11">
        <f>IF(DAY(DATE(Year,$B$1,22))=22, DATE(Year,$B$1,22), "")</f>
        <v>46013</v>
      </c>
      <c r="Y5" s="11">
        <f>IF(DAY(DATE(Year,$B$1,23))=23, DATE(Year,$B$1,23), "")</f>
        <v>46014</v>
      </c>
      <c r="Z5" s="11">
        <f>IF(DAY(DATE(Year,$B$1,24))=24, DATE(Year,$B$1,24), "")</f>
        <v>46015</v>
      </c>
      <c r="AA5" s="11">
        <f>IF(DAY(DATE(Year,$B$1,25))=25, DATE(Year,$B$1,25), "")</f>
        <v>46016</v>
      </c>
      <c r="AB5" s="11">
        <f>IF(DAY(DATE(Year,$B$1,26))=26, DATE(Year,$B$1,26), "")</f>
        <v>46017</v>
      </c>
      <c r="AC5" s="11">
        <f>IF(DAY(DATE(Year,$B$1,27))=27, DATE(Year,$B$1,27), "")</f>
        <v>46018</v>
      </c>
      <c r="AD5" s="11">
        <f>IF(DAY(DATE(Year,$B$1,28))=28, DATE(Year,$B$1,28), "")</f>
        <v>46019</v>
      </c>
      <c r="AE5" s="11">
        <f>IF(DAY(DATE(Year,$B$1,29))=29, DATE(Year,$B$1,29), "")</f>
        <v>46020</v>
      </c>
      <c r="AF5" s="11">
        <f>IF(DAY(DATE(Year,$B$1,30))=30, DATE(Year,$B$1,30), "")</f>
        <v>46021</v>
      </c>
      <c r="AG5" s="12">
        <f>IF(DAY(DATE(Year,$B$1,31))=31, DATE(Year,$B$1,31), "")</f>
        <v>46022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atMSiVD/sesmPDqN6ribZiAkBM5Rf4anfrsxmYHUNlB7RcCWbVwLSR/OMWXZGhrUZJ+OGWfJX5fCOeLg8tbKKw==" saltValue="oEmbrVrTy/fh3R+CCmi0GA==" spinCount="100000" sheet="1" objects="1" scenarios="1"/>
  <mergeCells count="1">
    <mergeCell ref="B4:B5"/>
  </mergeCells>
  <conditionalFormatting sqref="C4:AG10">
    <cfRule type="expression" dxfId="2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1" priority="1" operator="equal">
      <formula>"O"</formula>
    </cfRule>
    <cfRule type="cellIs" dxfId="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0A4F26-7B05-41E0-99E0-5865B1FDE679}">
          <x14:formula1>
            <xm:f>Data!$B$3:$B$4</xm:f>
          </x14:formula1>
          <xm:sqref>C6:AG10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CC19-7DD4-4CA9-ADBA-83A5D34CB38D}">
  <sheetPr codeName="Sheet15"/>
  <dimension ref="B2:C4"/>
  <sheetViews>
    <sheetView workbookViewId="0">
      <selection activeCell="C4" sqref="C4"/>
    </sheetView>
  </sheetViews>
  <sheetFormatPr defaultRowHeight="15" x14ac:dyDescent="0.25"/>
  <cols>
    <col min="1" max="1" width="2.85546875" customWidth="1"/>
    <col min="2" max="2" width="5.7109375" style="4" customWidth="1"/>
    <col min="3" max="3" width="21" customWidth="1"/>
    <col min="5" max="5" width="11.42578125" customWidth="1"/>
  </cols>
  <sheetData>
    <row r="2" spans="2:3" x14ac:dyDescent="0.25">
      <c r="B2" s="6" t="s">
        <v>7</v>
      </c>
      <c r="C2" s="1" t="s">
        <v>12</v>
      </c>
    </row>
    <row r="3" spans="2:3" x14ac:dyDescent="0.25">
      <c r="B3" s="4" t="s">
        <v>10</v>
      </c>
      <c r="C3" t="s">
        <v>8</v>
      </c>
    </row>
    <row r="4" spans="2:3" x14ac:dyDescent="0.25">
      <c r="B4" s="4" t="s">
        <v>11</v>
      </c>
      <c r="C4" t="s">
        <v>9</v>
      </c>
    </row>
  </sheetData>
  <sheetProtection algorithmName="SHA-512" hashValue="8h4dEGqPmUR6Nkky/0HtY4MWdzxtOLD94IbsN44MwP4jCamtN9uths/MT4a6xubUmA1zQrMhZBhN/7TIVkQ/Qg==" saltValue="Cy8sDvJGVYu69Dc6K+oKm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01C7-595B-4DA0-A270-3030668F1197}">
  <sheetPr codeName="Sheet2">
    <tabColor theme="7" tint="0.79998168889431442"/>
  </sheetPr>
  <dimension ref="B2:C14"/>
  <sheetViews>
    <sheetView showGridLines="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RowHeight="15" x14ac:dyDescent="0.25"/>
  <cols>
    <col min="1" max="1" width="4.42578125" customWidth="1"/>
    <col min="2" max="2" width="9.140625" style="4"/>
    <col min="3" max="3" width="85" style="2" customWidth="1"/>
  </cols>
  <sheetData>
    <row r="2" spans="2:3" ht="24" x14ac:dyDescent="0.4">
      <c r="B2" s="20" t="s">
        <v>19</v>
      </c>
    </row>
    <row r="3" spans="2:3" ht="13.5" customHeight="1" x14ac:dyDescent="0.25">
      <c r="B3" s="19" t="s">
        <v>20</v>
      </c>
    </row>
    <row r="4" spans="2:3" ht="15.75" thickBot="1" x14ac:dyDescent="0.3">
      <c r="B4" s="15"/>
    </row>
    <row r="5" spans="2:3" ht="15.75" thickBot="1" x14ac:dyDescent="0.3">
      <c r="B5" s="5" t="s">
        <v>5</v>
      </c>
      <c r="C5" s="3" t="s">
        <v>6</v>
      </c>
    </row>
    <row r="6" spans="2:3" x14ac:dyDescent="0.25">
      <c r="B6" s="22">
        <v>1</v>
      </c>
      <c r="C6" s="23" t="s">
        <v>23</v>
      </c>
    </row>
    <row r="7" spans="2:3" x14ac:dyDescent="0.25">
      <c r="B7" s="24">
        <v>2</v>
      </c>
      <c r="C7" s="25" t="s">
        <v>24</v>
      </c>
    </row>
    <row r="8" spans="2:3" x14ac:dyDescent="0.25">
      <c r="B8" s="24">
        <v>3</v>
      </c>
      <c r="C8" s="25" t="s">
        <v>25</v>
      </c>
    </row>
    <row r="9" spans="2:3" x14ac:dyDescent="0.25">
      <c r="B9" s="24">
        <v>4</v>
      </c>
      <c r="C9" s="25" t="s">
        <v>26</v>
      </c>
    </row>
    <row r="10" spans="2:3" ht="15.75" thickBot="1" x14ac:dyDescent="0.3">
      <c r="B10" s="26">
        <v>5</v>
      </c>
      <c r="C10" s="27" t="s">
        <v>27</v>
      </c>
    </row>
    <row r="13" spans="2:3" ht="21" x14ac:dyDescent="0.25">
      <c r="B13" s="48" t="s">
        <v>33</v>
      </c>
    </row>
    <row r="14" spans="2:3" x14ac:dyDescent="0.25">
      <c r="B14" s="31" t="s">
        <v>28</v>
      </c>
    </row>
  </sheetData>
  <sheetProtection algorithmName="SHA-512" hashValue="sEadcSZ21cJz/2dW1noZZHNInjfJPm6/RRgPXiJf6znv6ZbX6c7lLAorauqdsdHEvrAH3YDiAbF1oqst1b7aoA==" saltValue="y0CYvIrvxb0Dc5lYHXRAoA==" spinCount="100000" sheet="1" objects="1" scenarios="1"/>
  <conditionalFormatting sqref="B13:B14">
    <cfRule type="cellIs" dxfId="37" priority="1" operator="equal">
      <formula>"O"</formula>
    </cfRule>
    <cfRule type="cellIs" dxfId="36" priority="2" operator="equal">
      <formula>"V"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2FF3-5A76-4A97-8F37-7E15F9363284}">
  <sheetPr codeName="Sheet3">
    <pageSetUpPr fitToPage="1"/>
  </sheetPr>
  <dimension ref="B1:AG20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1</v>
      </c>
    </row>
    <row r="2" spans="2:33" s="31" customFormat="1" ht="26.25" x14ac:dyDescent="0.25">
      <c r="B2" s="50">
        <f>DATE(Year,B1,1)</f>
        <v>45658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45658</v>
      </c>
      <c r="D4" s="9">
        <f t="shared" ref="D4:AG4" si="0">D5</f>
        <v>45659</v>
      </c>
      <c r="E4" s="9">
        <f t="shared" si="0"/>
        <v>45660</v>
      </c>
      <c r="F4" s="9">
        <f t="shared" si="0"/>
        <v>45661</v>
      </c>
      <c r="G4" s="9">
        <f t="shared" si="0"/>
        <v>45662</v>
      </c>
      <c r="H4" s="9">
        <f t="shared" si="0"/>
        <v>45663</v>
      </c>
      <c r="I4" s="9">
        <f t="shared" si="0"/>
        <v>45664</v>
      </c>
      <c r="J4" s="9">
        <f t="shared" si="0"/>
        <v>45665</v>
      </c>
      <c r="K4" s="9">
        <f t="shared" si="0"/>
        <v>45666</v>
      </c>
      <c r="L4" s="9">
        <f t="shared" si="0"/>
        <v>45667</v>
      </c>
      <c r="M4" s="9">
        <f t="shared" si="0"/>
        <v>45668</v>
      </c>
      <c r="N4" s="9">
        <f t="shared" si="0"/>
        <v>45669</v>
      </c>
      <c r="O4" s="9">
        <f t="shared" si="0"/>
        <v>45670</v>
      </c>
      <c r="P4" s="9">
        <f t="shared" si="0"/>
        <v>45671</v>
      </c>
      <c r="Q4" s="9">
        <f t="shared" si="0"/>
        <v>45672</v>
      </c>
      <c r="R4" s="9">
        <f t="shared" si="0"/>
        <v>45673</v>
      </c>
      <c r="S4" s="9">
        <f t="shared" si="0"/>
        <v>45674</v>
      </c>
      <c r="T4" s="9">
        <f t="shared" si="0"/>
        <v>45675</v>
      </c>
      <c r="U4" s="9">
        <f t="shared" si="0"/>
        <v>45676</v>
      </c>
      <c r="V4" s="9">
        <f t="shared" si="0"/>
        <v>45677</v>
      </c>
      <c r="W4" s="9">
        <f t="shared" si="0"/>
        <v>45678</v>
      </c>
      <c r="X4" s="9">
        <f t="shared" si="0"/>
        <v>45679</v>
      </c>
      <c r="Y4" s="9">
        <f t="shared" si="0"/>
        <v>45680</v>
      </c>
      <c r="Z4" s="9">
        <f t="shared" si="0"/>
        <v>45681</v>
      </c>
      <c r="AA4" s="9">
        <f t="shared" si="0"/>
        <v>45682</v>
      </c>
      <c r="AB4" s="9">
        <f t="shared" si="0"/>
        <v>45683</v>
      </c>
      <c r="AC4" s="9">
        <f t="shared" si="0"/>
        <v>45684</v>
      </c>
      <c r="AD4" s="9">
        <f t="shared" si="0"/>
        <v>45685</v>
      </c>
      <c r="AE4" s="9">
        <f t="shared" si="0"/>
        <v>45686</v>
      </c>
      <c r="AF4" s="9">
        <f t="shared" si="0"/>
        <v>45687</v>
      </c>
      <c r="AG4" s="10">
        <f t="shared" si="0"/>
        <v>45688</v>
      </c>
    </row>
    <row r="5" spans="2:33" ht="15.75" thickBot="1" x14ac:dyDescent="0.3">
      <c r="B5" s="52"/>
      <c r="C5" s="11">
        <f>IF(DAY(DATE(Year,$B$1,1))=1, DATE(Year,$B$1,1), "")</f>
        <v>45658</v>
      </c>
      <c r="D5" s="11">
        <f>IF(DAY(DATE(Year,$B$1,2))=2, DATE(Year,$B$1,2), "")</f>
        <v>45659</v>
      </c>
      <c r="E5" s="11">
        <f>IF(DAY(DATE(Year,$B$1,3))=3, DATE(Year,$B$1,3), "")</f>
        <v>45660</v>
      </c>
      <c r="F5" s="11">
        <f>IF(DAY(DATE(Year,$B$1,4))=4, DATE(Year,$B$1,4), "")</f>
        <v>45661</v>
      </c>
      <c r="G5" s="11">
        <f>IF(DAY(DATE(Year,$B$1,5))=5, DATE(Year,$B$1,5), "")</f>
        <v>45662</v>
      </c>
      <c r="H5" s="11">
        <f>IF(DAY(DATE(Year,$B$1,6))=6, DATE(Year,$B$1,6), "")</f>
        <v>45663</v>
      </c>
      <c r="I5" s="11">
        <f>IF(DAY(DATE(Year,$B$1,7))=7, DATE(Year,$B$1,7), "")</f>
        <v>45664</v>
      </c>
      <c r="J5" s="11">
        <f>IF(DAY(DATE(Year,$B$1,8))=8, DATE(Year,$B$1,8), "")</f>
        <v>45665</v>
      </c>
      <c r="K5" s="11">
        <f>IF(DAY(DATE(Year,$B$1,9))=9, DATE(Year,$B$1,9), "")</f>
        <v>45666</v>
      </c>
      <c r="L5" s="11">
        <f>IF(DAY(DATE(Year,$B$1,10))=10, DATE(Year,$B$1,10), "")</f>
        <v>45667</v>
      </c>
      <c r="M5" s="11">
        <f>IF(DAY(DATE(Year,$B$1,11))=11, DATE(Year,$B$1,11), "")</f>
        <v>45668</v>
      </c>
      <c r="N5" s="11">
        <f>IF(DAY(DATE(Year,$B$1,12))=12, DATE(Year,$B$1,12), "")</f>
        <v>45669</v>
      </c>
      <c r="O5" s="11">
        <f>IF(DAY(DATE(Year,$B$1,13))=13, DATE(Year,$B$1,13), "")</f>
        <v>45670</v>
      </c>
      <c r="P5" s="11">
        <f>IF(DAY(DATE(Year,$B$1,14))=14, DATE(Year,$B$1,14), "")</f>
        <v>45671</v>
      </c>
      <c r="Q5" s="11">
        <f>IF(DAY(DATE(Year,$B$1,15))=15, DATE(Year,$B$1,15), "")</f>
        <v>45672</v>
      </c>
      <c r="R5" s="11">
        <f>IF(DAY(DATE(Year,$B$1,16))=16, DATE(Year,$B$1,16), "")</f>
        <v>45673</v>
      </c>
      <c r="S5" s="11">
        <f>IF(DAY(DATE(Year,$B$1,17))=17, DATE(Year,$B$1,17), "")</f>
        <v>45674</v>
      </c>
      <c r="T5" s="11">
        <f>IF(DAY(DATE(Year,$B$1,18))=18, DATE(Year,$B$1,18), "")</f>
        <v>45675</v>
      </c>
      <c r="U5" s="11">
        <f>IF(DAY(DATE(Year,$B$1,19))=19, DATE(Year,$B$1,19), "")</f>
        <v>45676</v>
      </c>
      <c r="V5" s="11">
        <f>IF(DAY(DATE(Year,$B$1,20))=20, DATE(Year,$B$1,20), "")</f>
        <v>45677</v>
      </c>
      <c r="W5" s="11">
        <f>IF(DAY(DATE(Year,$B$1,21))=21, DATE(Year,$B$1,21), "")</f>
        <v>45678</v>
      </c>
      <c r="X5" s="11">
        <f>IF(DAY(DATE(Year,$B$1,22))=22, DATE(Year,$B$1,22), "")</f>
        <v>45679</v>
      </c>
      <c r="Y5" s="11">
        <f>IF(DAY(DATE(Year,$B$1,23))=23, DATE(Year,$B$1,23), "")</f>
        <v>45680</v>
      </c>
      <c r="Z5" s="11">
        <f>IF(DAY(DATE(Year,$B$1,24))=24, DATE(Year,$B$1,24), "")</f>
        <v>45681</v>
      </c>
      <c r="AA5" s="11">
        <f>IF(DAY(DATE(Year,$B$1,25))=25, DATE(Year,$B$1,25), "")</f>
        <v>45682</v>
      </c>
      <c r="AB5" s="11">
        <f>IF(DAY(DATE(Year,$B$1,26))=26, DATE(Year,$B$1,26), "")</f>
        <v>45683</v>
      </c>
      <c r="AC5" s="11">
        <f>IF(DAY(DATE(Year,$B$1,27))=27, DATE(Year,$B$1,27), "")</f>
        <v>45684</v>
      </c>
      <c r="AD5" s="11">
        <f>IF(DAY(DATE(Year,$B$1,28))=28, DATE(Year,$B$1,28), "")</f>
        <v>45685</v>
      </c>
      <c r="AE5" s="11">
        <f>IF(DAY(DATE(Year,$B$1,29))=29, DATE(Year,$B$1,29), "")</f>
        <v>45686</v>
      </c>
      <c r="AF5" s="11">
        <f>IF(DAY(DATE(Year,$B$1,30))=30, DATE(Year,$B$1,30), "")</f>
        <v>45687</v>
      </c>
      <c r="AG5" s="12">
        <f>IF(DAY(DATE(Year,$B$1,31))=31, DATE(Year,$B$1,31), "")</f>
        <v>45688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CDlIR5mCA8vRNRlREmNcSp4WkP7gSk4fTxZJ1DgzfvSs2xnuLpnNLZkzRkgrNbTMhgX3qg74Q/fZ9vwsDy5KJQ==" saltValue="LMqMtjUtOvoPhcx8UQoGHQ==" spinCount="100000" sheet="1" objects="1" scenarios="1"/>
  <mergeCells count="1">
    <mergeCell ref="B4:B5"/>
  </mergeCells>
  <conditionalFormatting sqref="C4:AG10">
    <cfRule type="expression" dxfId="35" priority="3">
      <formula>OR(WEEKDAY(C$5,2)=6, WEEKDAY(C$5,2)=7)</formula>
    </cfRule>
  </conditionalFormatting>
  <conditionalFormatting sqref="C6:AG12 C13:AB13 AD13:AG13 R14:W14 B14:D15 AA14:AA15 AD14:AE15 AG14:AG15 D14:P16 S15:W15 S16:AA16">
    <cfRule type="cellIs" dxfId="34" priority="1" operator="equal">
      <formula>"O"</formula>
    </cfRule>
    <cfRule type="cellIs" dxfId="33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DCEF-5E32-4FF3-AE1F-479D3AF57F45}">
          <x14:formula1>
            <xm:f>Data!$B$3:$B$4</xm:f>
          </x14:formula1>
          <xm:sqref>C6:AG10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C728-EF7C-437E-99E4-EB60A4E9BAC0}">
  <sheetPr codeName="Sheet4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2</v>
      </c>
    </row>
    <row r="2" spans="2:33" s="31" customFormat="1" ht="26.25" x14ac:dyDescent="0.25">
      <c r="B2" s="50">
        <f>DATE(Year,B1,1)</f>
        <v>45689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45689</v>
      </c>
      <c r="D4" s="9">
        <f t="shared" ref="D4:AG4" si="0">D5</f>
        <v>45690</v>
      </c>
      <c r="E4" s="9">
        <f t="shared" si="0"/>
        <v>45691</v>
      </c>
      <c r="F4" s="9">
        <f t="shared" si="0"/>
        <v>45692</v>
      </c>
      <c r="G4" s="9">
        <f t="shared" si="0"/>
        <v>45693</v>
      </c>
      <c r="H4" s="9">
        <f t="shared" si="0"/>
        <v>45694</v>
      </c>
      <c r="I4" s="9">
        <f t="shared" si="0"/>
        <v>45695</v>
      </c>
      <c r="J4" s="9">
        <f t="shared" si="0"/>
        <v>45696</v>
      </c>
      <c r="K4" s="9">
        <f t="shared" si="0"/>
        <v>45697</v>
      </c>
      <c r="L4" s="9">
        <f t="shared" si="0"/>
        <v>45698</v>
      </c>
      <c r="M4" s="9">
        <f t="shared" si="0"/>
        <v>45699</v>
      </c>
      <c r="N4" s="9">
        <f t="shared" si="0"/>
        <v>45700</v>
      </c>
      <c r="O4" s="9">
        <f t="shared" si="0"/>
        <v>45701</v>
      </c>
      <c r="P4" s="9">
        <f t="shared" si="0"/>
        <v>45702</v>
      </c>
      <c r="Q4" s="9">
        <f t="shared" si="0"/>
        <v>45703</v>
      </c>
      <c r="R4" s="9">
        <f t="shared" si="0"/>
        <v>45704</v>
      </c>
      <c r="S4" s="9">
        <f t="shared" si="0"/>
        <v>45705</v>
      </c>
      <c r="T4" s="9">
        <f t="shared" si="0"/>
        <v>45706</v>
      </c>
      <c r="U4" s="9">
        <f t="shared" si="0"/>
        <v>45707</v>
      </c>
      <c r="V4" s="9">
        <f t="shared" si="0"/>
        <v>45708</v>
      </c>
      <c r="W4" s="9">
        <f t="shared" si="0"/>
        <v>45709</v>
      </c>
      <c r="X4" s="9">
        <f t="shared" si="0"/>
        <v>45710</v>
      </c>
      <c r="Y4" s="9">
        <f t="shared" si="0"/>
        <v>45711</v>
      </c>
      <c r="Z4" s="9">
        <f t="shared" si="0"/>
        <v>45712</v>
      </c>
      <c r="AA4" s="9">
        <f t="shared" si="0"/>
        <v>45713</v>
      </c>
      <c r="AB4" s="9">
        <f t="shared" si="0"/>
        <v>45714</v>
      </c>
      <c r="AC4" s="9">
        <f t="shared" si="0"/>
        <v>45715</v>
      </c>
      <c r="AD4" s="9">
        <f t="shared" si="0"/>
        <v>45716</v>
      </c>
      <c r="AE4" s="9" t="str">
        <f t="shared" si="0"/>
        <v/>
      </c>
      <c r="AF4" s="9" t="str">
        <f t="shared" si="0"/>
        <v/>
      </c>
      <c r="AG4" s="10" t="str">
        <f t="shared" si="0"/>
        <v/>
      </c>
    </row>
    <row r="5" spans="2:33" ht="15.75" thickBot="1" x14ac:dyDescent="0.3">
      <c r="B5" s="52"/>
      <c r="C5" s="11">
        <f>IF(DAY(DATE(Year,$B$1,1))=1, DATE(Year,$B$1,1), "")</f>
        <v>45689</v>
      </c>
      <c r="D5" s="11">
        <f>IF(DAY(DATE(Year,$B$1,2))=2, DATE(Year,$B$1,2), "")</f>
        <v>45690</v>
      </c>
      <c r="E5" s="11">
        <f>IF(DAY(DATE(Year,$B$1,3))=3, DATE(Year,$B$1,3), "")</f>
        <v>45691</v>
      </c>
      <c r="F5" s="11">
        <f>IF(DAY(DATE(Year,$B$1,4))=4, DATE(Year,$B$1,4), "")</f>
        <v>45692</v>
      </c>
      <c r="G5" s="11">
        <f>IF(DAY(DATE(Year,$B$1,5))=5, DATE(Year,$B$1,5), "")</f>
        <v>45693</v>
      </c>
      <c r="H5" s="11">
        <f>IF(DAY(DATE(Year,$B$1,6))=6, DATE(Year,$B$1,6), "")</f>
        <v>45694</v>
      </c>
      <c r="I5" s="11">
        <f>IF(DAY(DATE(Year,$B$1,7))=7, DATE(Year,$B$1,7), "")</f>
        <v>45695</v>
      </c>
      <c r="J5" s="11">
        <f>IF(DAY(DATE(Year,$B$1,8))=8, DATE(Year,$B$1,8), "")</f>
        <v>45696</v>
      </c>
      <c r="K5" s="11">
        <f>IF(DAY(DATE(Year,$B$1,9))=9, DATE(Year,$B$1,9), "")</f>
        <v>45697</v>
      </c>
      <c r="L5" s="11">
        <f>IF(DAY(DATE(Year,$B$1,10))=10, DATE(Year,$B$1,10), "")</f>
        <v>45698</v>
      </c>
      <c r="M5" s="11">
        <f>IF(DAY(DATE(Year,$B$1,11))=11, DATE(Year,$B$1,11), "")</f>
        <v>45699</v>
      </c>
      <c r="N5" s="11">
        <f>IF(DAY(DATE(Year,$B$1,12))=12, DATE(Year,$B$1,12), "")</f>
        <v>45700</v>
      </c>
      <c r="O5" s="11">
        <f>IF(DAY(DATE(Year,$B$1,13))=13, DATE(Year,$B$1,13), "")</f>
        <v>45701</v>
      </c>
      <c r="P5" s="11">
        <f>IF(DAY(DATE(Year,$B$1,14))=14, DATE(Year,$B$1,14), "")</f>
        <v>45702</v>
      </c>
      <c r="Q5" s="11">
        <f>IF(DAY(DATE(Year,$B$1,15))=15, DATE(Year,$B$1,15), "")</f>
        <v>45703</v>
      </c>
      <c r="R5" s="11">
        <f>IF(DAY(DATE(Year,$B$1,16))=16, DATE(Year,$B$1,16), "")</f>
        <v>45704</v>
      </c>
      <c r="S5" s="11">
        <f>IF(DAY(DATE(Year,$B$1,17))=17, DATE(Year,$B$1,17), "")</f>
        <v>45705</v>
      </c>
      <c r="T5" s="11">
        <f>IF(DAY(DATE(Year,$B$1,18))=18, DATE(Year,$B$1,18), "")</f>
        <v>45706</v>
      </c>
      <c r="U5" s="11">
        <f>IF(DAY(DATE(Year,$B$1,19))=19, DATE(Year,$B$1,19), "")</f>
        <v>45707</v>
      </c>
      <c r="V5" s="11">
        <f>IF(DAY(DATE(Year,$B$1,20))=20, DATE(Year,$B$1,20), "")</f>
        <v>45708</v>
      </c>
      <c r="W5" s="11">
        <f>IF(DAY(DATE(Year,$B$1,21))=21, DATE(Year,$B$1,21), "")</f>
        <v>45709</v>
      </c>
      <c r="X5" s="11">
        <f>IF(DAY(DATE(Year,$B$1,22))=22, DATE(Year,$B$1,22), "")</f>
        <v>45710</v>
      </c>
      <c r="Y5" s="11">
        <f>IF(DAY(DATE(Year,$B$1,23))=23, DATE(Year,$B$1,23), "")</f>
        <v>45711</v>
      </c>
      <c r="Z5" s="11">
        <f>IF(DAY(DATE(Year,$B$1,24))=24, DATE(Year,$B$1,24), "")</f>
        <v>45712</v>
      </c>
      <c r="AA5" s="11">
        <f>IF(DAY(DATE(Year,$B$1,25))=25, DATE(Year,$B$1,25), "")</f>
        <v>45713</v>
      </c>
      <c r="AB5" s="11">
        <f>IF(DAY(DATE(Year,$B$1,26))=26, DATE(Year,$B$1,26), "")</f>
        <v>45714</v>
      </c>
      <c r="AC5" s="11">
        <f>IF(DAY(DATE(Year,$B$1,27))=27, DATE(Year,$B$1,27), "")</f>
        <v>45715</v>
      </c>
      <c r="AD5" s="11">
        <f>IF(DAY(DATE(Year,$B$1,28))=28, DATE(Year,$B$1,28), "")</f>
        <v>45716</v>
      </c>
      <c r="AE5" s="11" t="str">
        <f>IF(DAY(DATE(Year,$B$1,29))=29, DATE(Year,$B$1,29), "")</f>
        <v/>
      </c>
      <c r="AF5" s="11" t="str">
        <f>IF(DAY(DATE(Year,$B$1,30))=30, DATE(Year,$B$1,30), "")</f>
        <v/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jJrsmFrjyFassUZ/W+ujAEbFd7ihJWMD4Ei59bT/2Dp4Yr0phSbVzOomoQY/v90qsZy7RBGoMgPZ0ThJae8AQw==" saltValue="buaaah815/9Ki8Wz7ixO/w==" spinCount="100000" sheet="1" objects="1" scenarios="1"/>
  <mergeCells count="1">
    <mergeCell ref="B4:B5"/>
  </mergeCells>
  <conditionalFormatting sqref="C4:AG10">
    <cfRule type="expression" dxfId="32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31" priority="1" operator="equal">
      <formula>"O"</formula>
    </cfRule>
    <cfRule type="cellIs" dxfId="30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66692F-9D5D-4C90-BB05-5836A7D12580}">
          <x14:formula1>
            <xm:f>Data!$B$3:$B$4</xm:f>
          </x14:formula1>
          <xm:sqref>C6:AG10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29A7-0D4E-42BE-944E-8A8781975232}">
  <sheetPr codeName="Sheet5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3</v>
      </c>
    </row>
    <row r="2" spans="2:33" s="31" customFormat="1" ht="26.25" x14ac:dyDescent="0.25">
      <c r="B2" s="50">
        <f>DATE(Year,B1,1)</f>
        <v>45717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45717</v>
      </c>
      <c r="D4" s="9">
        <f t="shared" ref="D4:AG4" si="0">D5</f>
        <v>45718</v>
      </c>
      <c r="E4" s="9">
        <f t="shared" si="0"/>
        <v>45719</v>
      </c>
      <c r="F4" s="9">
        <f t="shared" si="0"/>
        <v>45720</v>
      </c>
      <c r="G4" s="9">
        <f t="shared" si="0"/>
        <v>45721</v>
      </c>
      <c r="H4" s="9">
        <f t="shared" si="0"/>
        <v>45722</v>
      </c>
      <c r="I4" s="9">
        <f t="shared" si="0"/>
        <v>45723</v>
      </c>
      <c r="J4" s="9">
        <f t="shared" si="0"/>
        <v>45724</v>
      </c>
      <c r="K4" s="9">
        <f t="shared" si="0"/>
        <v>45725</v>
      </c>
      <c r="L4" s="9">
        <f t="shared" si="0"/>
        <v>45726</v>
      </c>
      <c r="M4" s="9">
        <f t="shared" si="0"/>
        <v>45727</v>
      </c>
      <c r="N4" s="9">
        <f t="shared" si="0"/>
        <v>45728</v>
      </c>
      <c r="O4" s="9">
        <f t="shared" si="0"/>
        <v>45729</v>
      </c>
      <c r="P4" s="9">
        <f t="shared" si="0"/>
        <v>45730</v>
      </c>
      <c r="Q4" s="9">
        <f t="shared" si="0"/>
        <v>45731</v>
      </c>
      <c r="R4" s="9">
        <f t="shared" si="0"/>
        <v>45732</v>
      </c>
      <c r="S4" s="9">
        <f t="shared" si="0"/>
        <v>45733</v>
      </c>
      <c r="T4" s="9">
        <f t="shared" si="0"/>
        <v>45734</v>
      </c>
      <c r="U4" s="9">
        <f t="shared" si="0"/>
        <v>45735</v>
      </c>
      <c r="V4" s="9">
        <f t="shared" si="0"/>
        <v>45736</v>
      </c>
      <c r="W4" s="9">
        <f t="shared" si="0"/>
        <v>45737</v>
      </c>
      <c r="X4" s="9">
        <f t="shared" si="0"/>
        <v>45738</v>
      </c>
      <c r="Y4" s="9">
        <f t="shared" si="0"/>
        <v>45739</v>
      </c>
      <c r="Z4" s="9">
        <f t="shared" si="0"/>
        <v>45740</v>
      </c>
      <c r="AA4" s="9">
        <f t="shared" si="0"/>
        <v>45741</v>
      </c>
      <c r="AB4" s="9">
        <f t="shared" si="0"/>
        <v>45742</v>
      </c>
      <c r="AC4" s="9">
        <f t="shared" si="0"/>
        <v>45743</v>
      </c>
      <c r="AD4" s="9">
        <f t="shared" si="0"/>
        <v>45744</v>
      </c>
      <c r="AE4" s="9">
        <f t="shared" si="0"/>
        <v>45745</v>
      </c>
      <c r="AF4" s="9">
        <f t="shared" si="0"/>
        <v>45746</v>
      </c>
      <c r="AG4" s="10">
        <f t="shared" si="0"/>
        <v>45747</v>
      </c>
    </row>
    <row r="5" spans="2:33" ht="15.75" thickBot="1" x14ac:dyDescent="0.3">
      <c r="B5" s="52"/>
      <c r="C5" s="11">
        <f>IF(DAY(DATE(Year,$B$1,1))=1, DATE(Year,$B$1,1), "")</f>
        <v>45717</v>
      </c>
      <c r="D5" s="11">
        <f>IF(DAY(DATE(Year,$B$1,2))=2, DATE(Year,$B$1,2), "")</f>
        <v>45718</v>
      </c>
      <c r="E5" s="11">
        <f>IF(DAY(DATE(Year,$B$1,3))=3, DATE(Year,$B$1,3), "")</f>
        <v>45719</v>
      </c>
      <c r="F5" s="11">
        <f>IF(DAY(DATE(Year,$B$1,4))=4, DATE(Year,$B$1,4), "")</f>
        <v>45720</v>
      </c>
      <c r="G5" s="11">
        <f>IF(DAY(DATE(Year,$B$1,5))=5, DATE(Year,$B$1,5), "")</f>
        <v>45721</v>
      </c>
      <c r="H5" s="11">
        <f>IF(DAY(DATE(Year,$B$1,6))=6, DATE(Year,$B$1,6), "")</f>
        <v>45722</v>
      </c>
      <c r="I5" s="11">
        <f>IF(DAY(DATE(Year,$B$1,7))=7, DATE(Year,$B$1,7), "")</f>
        <v>45723</v>
      </c>
      <c r="J5" s="11">
        <f>IF(DAY(DATE(Year,$B$1,8))=8, DATE(Year,$B$1,8), "")</f>
        <v>45724</v>
      </c>
      <c r="K5" s="11">
        <f>IF(DAY(DATE(Year,$B$1,9))=9, DATE(Year,$B$1,9), "")</f>
        <v>45725</v>
      </c>
      <c r="L5" s="11">
        <f>IF(DAY(DATE(Year,$B$1,10))=10, DATE(Year,$B$1,10), "")</f>
        <v>45726</v>
      </c>
      <c r="M5" s="11">
        <f>IF(DAY(DATE(Year,$B$1,11))=11, DATE(Year,$B$1,11), "")</f>
        <v>45727</v>
      </c>
      <c r="N5" s="11">
        <f>IF(DAY(DATE(Year,$B$1,12))=12, DATE(Year,$B$1,12), "")</f>
        <v>45728</v>
      </c>
      <c r="O5" s="11">
        <f>IF(DAY(DATE(Year,$B$1,13))=13, DATE(Year,$B$1,13), "")</f>
        <v>45729</v>
      </c>
      <c r="P5" s="11">
        <f>IF(DAY(DATE(Year,$B$1,14))=14, DATE(Year,$B$1,14), "")</f>
        <v>45730</v>
      </c>
      <c r="Q5" s="11">
        <f>IF(DAY(DATE(Year,$B$1,15))=15, DATE(Year,$B$1,15), "")</f>
        <v>45731</v>
      </c>
      <c r="R5" s="11">
        <f>IF(DAY(DATE(Year,$B$1,16))=16, DATE(Year,$B$1,16), "")</f>
        <v>45732</v>
      </c>
      <c r="S5" s="11">
        <f>IF(DAY(DATE(Year,$B$1,17))=17, DATE(Year,$B$1,17), "")</f>
        <v>45733</v>
      </c>
      <c r="T5" s="11">
        <f>IF(DAY(DATE(Year,$B$1,18))=18, DATE(Year,$B$1,18), "")</f>
        <v>45734</v>
      </c>
      <c r="U5" s="11">
        <f>IF(DAY(DATE(Year,$B$1,19))=19, DATE(Year,$B$1,19), "")</f>
        <v>45735</v>
      </c>
      <c r="V5" s="11">
        <f>IF(DAY(DATE(Year,$B$1,20))=20, DATE(Year,$B$1,20), "")</f>
        <v>45736</v>
      </c>
      <c r="W5" s="11">
        <f>IF(DAY(DATE(Year,$B$1,21))=21, DATE(Year,$B$1,21), "")</f>
        <v>45737</v>
      </c>
      <c r="X5" s="11">
        <f>IF(DAY(DATE(Year,$B$1,22))=22, DATE(Year,$B$1,22), "")</f>
        <v>45738</v>
      </c>
      <c r="Y5" s="11">
        <f>IF(DAY(DATE(Year,$B$1,23))=23, DATE(Year,$B$1,23), "")</f>
        <v>45739</v>
      </c>
      <c r="Z5" s="11">
        <f>IF(DAY(DATE(Year,$B$1,24))=24, DATE(Year,$B$1,24), "")</f>
        <v>45740</v>
      </c>
      <c r="AA5" s="11">
        <f>IF(DAY(DATE(Year,$B$1,25))=25, DATE(Year,$B$1,25), "")</f>
        <v>45741</v>
      </c>
      <c r="AB5" s="11">
        <f>IF(DAY(DATE(Year,$B$1,26))=26, DATE(Year,$B$1,26), "")</f>
        <v>45742</v>
      </c>
      <c r="AC5" s="11">
        <f>IF(DAY(DATE(Year,$B$1,27))=27, DATE(Year,$B$1,27), "")</f>
        <v>45743</v>
      </c>
      <c r="AD5" s="11">
        <f>IF(DAY(DATE(Year,$B$1,28))=28, DATE(Year,$B$1,28), "")</f>
        <v>45744</v>
      </c>
      <c r="AE5" s="11">
        <f>IF(DAY(DATE(Year,$B$1,29))=29, DATE(Year,$B$1,29), "")</f>
        <v>45745</v>
      </c>
      <c r="AF5" s="11">
        <f>IF(DAY(DATE(Year,$B$1,30))=30, DATE(Year,$B$1,30), "")</f>
        <v>45746</v>
      </c>
      <c r="AG5" s="12">
        <f>IF(DAY(DATE(Year,$B$1,31))=31, DATE(Year,$B$1,31), "")</f>
        <v>45747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nF13JX7yOBBFaLRI+fuKEMZrtyNLLY+f6Q2khDFAvTdbAW2nA9matYErgWW/mc/+qn6sn8b+naO7cVZ84IdpyQ==" saltValue="SrJKChaXnb5Ky9EOzm10OQ==" spinCount="100000" sheet="1" objects="1" scenarios="1"/>
  <mergeCells count="1">
    <mergeCell ref="B4:B5"/>
  </mergeCells>
  <conditionalFormatting sqref="C4:AG10">
    <cfRule type="expression" dxfId="29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28" priority="1" operator="equal">
      <formula>"O"</formula>
    </cfRule>
    <cfRule type="cellIs" dxfId="27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9C5A61-65FB-4926-89FD-BC90C921E461}">
          <x14:formula1>
            <xm:f>Data!$B$3:$B$4</xm:f>
          </x14:formula1>
          <xm:sqref>C6:AG10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6823-A019-435B-BA30-82E1556704F6}">
  <sheetPr codeName="Sheet6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4</v>
      </c>
    </row>
    <row r="2" spans="2:33" s="31" customFormat="1" ht="26.25" x14ac:dyDescent="0.25">
      <c r="B2" s="50">
        <f>DATE(Year,B1,1)</f>
        <v>45748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45748</v>
      </c>
      <c r="D4" s="9">
        <f t="shared" ref="D4:AG4" si="0">D5</f>
        <v>45749</v>
      </c>
      <c r="E4" s="9">
        <f t="shared" si="0"/>
        <v>45750</v>
      </c>
      <c r="F4" s="9">
        <f t="shared" si="0"/>
        <v>45751</v>
      </c>
      <c r="G4" s="9">
        <f t="shared" si="0"/>
        <v>45752</v>
      </c>
      <c r="H4" s="9">
        <f t="shared" si="0"/>
        <v>45753</v>
      </c>
      <c r="I4" s="9">
        <f t="shared" si="0"/>
        <v>45754</v>
      </c>
      <c r="J4" s="9">
        <f t="shared" si="0"/>
        <v>45755</v>
      </c>
      <c r="K4" s="9">
        <f t="shared" si="0"/>
        <v>45756</v>
      </c>
      <c r="L4" s="9">
        <f t="shared" si="0"/>
        <v>45757</v>
      </c>
      <c r="M4" s="9">
        <f t="shared" si="0"/>
        <v>45758</v>
      </c>
      <c r="N4" s="9">
        <f t="shared" si="0"/>
        <v>45759</v>
      </c>
      <c r="O4" s="9">
        <f t="shared" si="0"/>
        <v>45760</v>
      </c>
      <c r="P4" s="9">
        <f t="shared" si="0"/>
        <v>45761</v>
      </c>
      <c r="Q4" s="9">
        <f t="shared" si="0"/>
        <v>45762</v>
      </c>
      <c r="R4" s="9">
        <f t="shared" si="0"/>
        <v>45763</v>
      </c>
      <c r="S4" s="9">
        <f t="shared" si="0"/>
        <v>45764</v>
      </c>
      <c r="T4" s="9">
        <f t="shared" si="0"/>
        <v>45765</v>
      </c>
      <c r="U4" s="9">
        <f t="shared" si="0"/>
        <v>45766</v>
      </c>
      <c r="V4" s="9">
        <f t="shared" si="0"/>
        <v>45767</v>
      </c>
      <c r="W4" s="9">
        <f t="shared" si="0"/>
        <v>45768</v>
      </c>
      <c r="X4" s="9">
        <f t="shared" si="0"/>
        <v>45769</v>
      </c>
      <c r="Y4" s="9">
        <f t="shared" si="0"/>
        <v>45770</v>
      </c>
      <c r="Z4" s="9">
        <f t="shared" si="0"/>
        <v>45771</v>
      </c>
      <c r="AA4" s="9">
        <f t="shared" si="0"/>
        <v>45772</v>
      </c>
      <c r="AB4" s="9">
        <f t="shared" si="0"/>
        <v>45773</v>
      </c>
      <c r="AC4" s="9">
        <f t="shared" si="0"/>
        <v>45774</v>
      </c>
      <c r="AD4" s="9">
        <f t="shared" si="0"/>
        <v>45775</v>
      </c>
      <c r="AE4" s="9">
        <f t="shared" si="0"/>
        <v>45776</v>
      </c>
      <c r="AF4" s="9">
        <f t="shared" si="0"/>
        <v>45777</v>
      </c>
      <c r="AG4" s="10" t="str">
        <f t="shared" si="0"/>
        <v/>
      </c>
    </row>
    <row r="5" spans="2:33" ht="15.75" thickBot="1" x14ac:dyDescent="0.3">
      <c r="B5" s="52"/>
      <c r="C5" s="11">
        <f>IF(DAY(DATE(Year,$B$1,1))=1, DATE(Year,$B$1,1), "")</f>
        <v>45748</v>
      </c>
      <c r="D5" s="11">
        <f>IF(DAY(DATE(Year,$B$1,2))=2, DATE(Year,$B$1,2), "")</f>
        <v>45749</v>
      </c>
      <c r="E5" s="11">
        <f>IF(DAY(DATE(Year,$B$1,3))=3, DATE(Year,$B$1,3), "")</f>
        <v>45750</v>
      </c>
      <c r="F5" s="11">
        <f>IF(DAY(DATE(Year,$B$1,4))=4, DATE(Year,$B$1,4), "")</f>
        <v>45751</v>
      </c>
      <c r="G5" s="11">
        <f>IF(DAY(DATE(Year,$B$1,5))=5, DATE(Year,$B$1,5), "")</f>
        <v>45752</v>
      </c>
      <c r="H5" s="11">
        <f>IF(DAY(DATE(Year,$B$1,6))=6, DATE(Year,$B$1,6), "")</f>
        <v>45753</v>
      </c>
      <c r="I5" s="11">
        <f>IF(DAY(DATE(Year,$B$1,7))=7, DATE(Year,$B$1,7), "")</f>
        <v>45754</v>
      </c>
      <c r="J5" s="11">
        <f>IF(DAY(DATE(Year,$B$1,8))=8, DATE(Year,$B$1,8), "")</f>
        <v>45755</v>
      </c>
      <c r="K5" s="11">
        <f>IF(DAY(DATE(Year,$B$1,9))=9, DATE(Year,$B$1,9), "")</f>
        <v>45756</v>
      </c>
      <c r="L5" s="11">
        <f>IF(DAY(DATE(Year,$B$1,10))=10, DATE(Year,$B$1,10), "")</f>
        <v>45757</v>
      </c>
      <c r="M5" s="11">
        <f>IF(DAY(DATE(Year,$B$1,11))=11, DATE(Year,$B$1,11), "")</f>
        <v>45758</v>
      </c>
      <c r="N5" s="11">
        <f>IF(DAY(DATE(Year,$B$1,12))=12, DATE(Year,$B$1,12), "")</f>
        <v>45759</v>
      </c>
      <c r="O5" s="11">
        <f>IF(DAY(DATE(Year,$B$1,13))=13, DATE(Year,$B$1,13), "")</f>
        <v>45760</v>
      </c>
      <c r="P5" s="11">
        <f>IF(DAY(DATE(Year,$B$1,14))=14, DATE(Year,$B$1,14), "")</f>
        <v>45761</v>
      </c>
      <c r="Q5" s="11">
        <f>IF(DAY(DATE(Year,$B$1,15))=15, DATE(Year,$B$1,15), "")</f>
        <v>45762</v>
      </c>
      <c r="R5" s="11">
        <f>IF(DAY(DATE(Year,$B$1,16))=16, DATE(Year,$B$1,16), "")</f>
        <v>45763</v>
      </c>
      <c r="S5" s="11">
        <f>IF(DAY(DATE(Year,$B$1,17))=17, DATE(Year,$B$1,17), "")</f>
        <v>45764</v>
      </c>
      <c r="T5" s="11">
        <f>IF(DAY(DATE(Year,$B$1,18))=18, DATE(Year,$B$1,18), "")</f>
        <v>45765</v>
      </c>
      <c r="U5" s="11">
        <f>IF(DAY(DATE(Year,$B$1,19))=19, DATE(Year,$B$1,19), "")</f>
        <v>45766</v>
      </c>
      <c r="V5" s="11">
        <f>IF(DAY(DATE(Year,$B$1,20))=20, DATE(Year,$B$1,20), "")</f>
        <v>45767</v>
      </c>
      <c r="W5" s="11">
        <f>IF(DAY(DATE(Year,$B$1,21))=21, DATE(Year,$B$1,21), "")</f>
        <v>45768</v>
      </c>
      <c r="X5" s="11">
        <f>IF(DAY(DATE(Year,$B$1,22))=22, DATE(Year,$B$1,22), "")</f>
        <v>45769</v>
      </c>
      <c r="Y5" s="11">
        <f>IF(DAY(DATE(Year,$B$1,23))=23, DATE(Year,$B$1,23), "")</f>
        <v>45770</v>
      </c>
      <c r="Z5" s="11">
        <f>IF(DAY(DATE(Year,$B$1,24))=24, DATE(Year,$B$1,24), "")</f>
        <v>45771</v>
      </c>
      <c r="AA5" s="11">
        <f>IF(DAY(DATE(Year,$B$1,25))=25, DATE(Year,$B$1,25), "")</f>
        <v>45772</v>
      </c>
      <c r="AB5" s="11">
        <f>IF(DAY(DATE(Year,$B$1,26))=26, DATE(Year,$B$1,26), "")</f>
        <v>45773</v>
      </c>
      <c r="AC5" s="11">
        <f>IF(DAY(DATE(Year,$B$1,27))=27, DATE(Year,$B$1,27), "")</f>
        <v>45774</v>
      </c>
      <c r="AD5" s="11">
        <f>IF(DAY(DATE(Year,$B$1,28))=28, DATE(Year,$B$1,28), "")</f>
        <v>45775</v>
      </c>
      <c r="AE5" s="11">
        <f>IF(DAY(DATE(Year,$B$1,29))=29, DATE(Year,$B$1,29), "")</f>
        <v>45776</v>
      </c>
      <c r="AF5" s="11">
        <f>IF(DAY(DATE(Year,$B$1,30))=30, DATE(Year,$B$1,30), "")</f>
        <v>45777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Pr/tGGiUdWPIh9q3XDlohE7UPlhxK0RKh68YunEIr7M3Dn0H43SQ1k4CBOOthkCRKo6f/uBVjr6BdmKAROdX5g==" saltValue="Dbvq3/oEoEZosqeulJWnJA==" spinCount="100000" sheet="1" objects="1" scenarios="1"/>
  <mergeCells count="1">
    <mergeCell ref="B4:B5"/>
  </mergeCells>
  <conditionalFormatting sqref="C4:AG10">
    <cfRule type="expression" dxfId="26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25" priority="1" operator="equal">
      <formula>"O"</formula>
    </cfRule>
    <cfRule type="cellIs" dxfId="24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973809-D062-49C1-B9EE-6019890DAD12}">
          <x14:formula1>
            <xm:f>Data!$B$3:$B$4</xm:f>
          </x14:formula1>
          <xm:sqref>C6:AG10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25A2-AA44-4DFA-A9DD-57DA10D343D7}">
  <sheetPr codeName="Sheet7">
    <pageSetUpPr fitToPage="1"/>
  </sheetPr>
  <dimension ref="B1:AG20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5</v>
      </c>
    </row>
    <row r="2" spans="2:33" s="31" customFormat="1" ht="26.25" x14ac:dyDescent="0.25">
      <c r="B2" s="50">
        <f>DATE(Year,B1,1)</f>
        <v>45778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45778</v>
      </c>
      <c r="D4" s="9">
        <f t="shared" ref="D4:AG4" si="0">D5</f>
        <v>45779</v>
      </c>
      <c r="E4" s="9">
        <f t="shared" si="0"/>
        <v>45780</v>
      </c>
      <c r="F4" s="9">
        <f t="shared" si="0"/>
        <v>45781</v>
      </c>
      <c r="G4" s="9">
        <f t="shared" si="0"/>
        <v>45782</v>
      </c>
      <c r="H4" s="9">
        <f t="shared" si="0"/>
        <v>45783</v>
      </c>
      <c r="I4" s="9">
        <f t="shared" si="0"/>
        <v>45784</v>
      </c>
      <c r="J4" s="9">
        <f t="shared" si="0"/>
        <v>45785</v>
      </c>
      <c r="K4" s="9">
        <f t="shared" si="0"/>
        <v>45786</v>
      </c>
      <c r="L4" s="9">
        <f t="shared" si="0"/>
        <v>45787</v>
      </c>
      <c r="M4" s="9">
        <f t="shared" si="0"/>
        <v>45788</v>
      </c>
      <c r="N4" s="9">
        <f t="shared" si="0"/>
        <v>45789</v>
      </c>
      <c r="O4" s="9">
        <f t="shared" si="0"/>
        <v>45790</v>
      </c>
      <c r="P4" s="9">
        <f t="shared" si="0"/>
        <v>45791</v>
      </c>
      <c r="Q4" s="9">
        <f t="shared" si="0"/>
        <v>45792</v>
      </c>
      <c r="R4" s="9">
        <f t="shared" si="0"/>
        <v>45793</v>
      </c>
      <c r="S4" s="9">
        <f t="shared" si="0"/>
        <v>45794</v>
      </c>
      <c r="T4" s="9">
        <f t="shared" si="0"/>
        <v>45795</v>
      </c>
      <c r="U4" s="9">
        <f t="shared" si="0"/>
        <v>45796</v>
      </c>
      <c r="V4" s="9">
        <f t="shared" si="0"/>
        <v>45797</v>
      </c>
      <c r="W4" s="9">
        <f t="shared" si="0"/>
        <v>45798</v>
      </c>
      <c r="X4" s="9">
        <f t="shared" si="0"/>
        <v>45799</v>
      </c>
      <c r="Y4" s="9">
        <f t="shared" si="0"/>
        <v>45800</v>
      </c>
      <c r="Z4" s="9">
        <f t="shared" si="0"/>
        <v>45801</v>
      </c>
      <c r="AA4" s="9">
        <f t="shared" si="0"/>
        <v>45802</v>
      </c>
      <c r="AB4" s="9">
        <f t="shared" si="0"/>
        <v>45803</v>
      </c>
      <c r="AC4" s="9">
        <f t="shared" si="0"/>
        <v>45804</v>
      </c>
      <c r="AD4" s="9">
        <f t="shared" si="0"/>
        <v>45805</v>
      </c>
      <c r="AE4" s="9">
        <f t="shared" si="0"/>
        <v>45806</v>
      </c>
      <c r="AF4" s="9">
        <f t="shared" si="0"/>
        <v>45807</v>
      </c>
      <c r="AG4" s="10">
        <f t="shared" si="0"/>
        <v>45808</v>
      </c>
    </row>
    <row r="5" spans="2:33" ht="15.75" thickBot="1" x14ac:dyDescent="0.3">
      <c r="B5" s="52"/>
      <c r="C5" s="11">
        <f>IF(DAY(DATE(Year,$B$1,1))=1, DATE(Year,$B$1,1), "")</f>
        <v>45778</v>
      </c>
      <c r="D5" s="11">
        <f>IF(DAY(DATE(Year,$B$1,2))=2, DATE(Year,$B$1,2), "")</f>
        <v>45779</v>
      </c>
      <c r="E5" s="11">
        <f>IF(DAY(DATE(Year,$B$1,3))=3, DATE(Year,$B$1,3), "")</f>
        <v>45780</v>
      </c>
      <c r="F5" s="11">
        <f>IF(DAY(DATE(Year,$B$1,4))=4, DATE(Year,$B$1,4), "")</f>
        <v>45781</v>
      </c>
      <c r="G5" s="11">
        <f>IF(DAY(DATE(Year,$B$1,5))=5, DATE(Year,$B$1,5), "")</f>
        <v>45782</v>
      </c>
      <c r="H5" s="11">
        <f>IF(DAY(DATE(Year,$B$1,6))=6, DATE(Year,$B$1,6), "")</f>
        <v>45783</v>
      </c>
      <c r="I5" s="11">
        <f>IF(DAY(DATE(Year,$B$1,7))=7, DATE(Year,$B$1,7), "")</f>
        <v>45784</v>
      </c>
      <c r="J5" s="11">
        <f>IF(DAY(DATE(Year,$B$1,8))=8, DATE(Year,$B$1,8), "")</f>
        <v>45785</v>
      </c>
      <c r="K5" s="11">
        <f>IF(DAY(DATE(Year,$B$1,9))=9, DATE(Year,$B$1,9), "")</f>
        <v>45786</v>
      </c>
      <c r="L5" s="11">
        <f>IF(DAY(DATE(Year,$B$1,10))=10, DATE(Year,$B$1,10), "")</f>
        <v>45787</v>
      </c>
      <c r="M5" s="11">
        <f>IF(DAY(DATE(Year,$B$1,11))=11, DATE(Year,$B$1,11), "")</f>
        <v>45788</v>
      </c>
      <c r="N5" s="11">
        <f>IF(DAY(DATE(Year,$B$1,12))=12, DATE(Year,$B$1,12), "")</f>
        <v>45789</v>
      </c>
      <c r="O5" s="11">
        <f>IF(DAY(DATE(Year,$B$1,13))=13, DATE(Year,$B$1,13), "")</f>
        <v>45790</v>
      </c>
      <c r="P5" s="11">
        <f>IF(DAY(DATE(Year,$B$1,14))=14, DATE(Year,$B$1,14), "")</f>
        <v>45791</v>
      </c>
      <c r="Q5" s="11">
        <f>IF(DAY(DATE(Year,$B$1,15))=15, DATE(Year,$B$1,15), "")</f>
        <v>45792</v>
      </c>
      <c r="R5" s="11">
        <f>IF(DAY(DATE(Year,$B$1,16))=16, DATE(Year,$B$1,16), "")</f>
        <v>45793</v>
      </c>
      <c r="S5" s="11">
        <f>IF(DAY(DATE(Year,$B$1,17))=17, DATE(Year,$B$1,17), "")</f>
        <v>45794</v>
      </c>
      <c r="T5" s="11">
        <f>IF(DAY(DATE(Year,$B$1,18))=18, DATE(Year,$B$1,18), "")</f>
        <v>45795</v>
      </c>
      <c r="U5" s="11">
        <f>IF(DAY(DATE(Year,$B$1,19))=19, DATE(Year,$B$1,19), "")</f>
        <v>45796</v>
      </c>
      <c r="V5" s="11">
        <f>IF(DAY(DATE(Year,$B$1,20))=20, DATE(Year,$B$1,20), "")</f>
        <v>45797</v>
      </c>
      <c r="W5" s="11">
        <f>IF(DAY(DATE(Year,$B$1,21))=21, DATE(Year,$B$1,21), "")</f>
        <v>45798</v>
      </c>
      <c r="X5" s="11">
        <f>IF(DAY(DATE(Year,$B$1,22))=22, DATE(Year,$B$1,22), "")</f>
        <v>45799</v>
      </c>
      <c r="Y5" s="11">
        <f>IF(DAY(DATE(Year,$B$1,23))=23, DATE(Year,$B$1,23), "")</f>
        <v>45800</v>
      </c>
      <c r="Z5" s="11">
        <f>IF(DAY(DATE(Year,$B$1,24))=24, DATE(Year,$B$1,24), "")</f>
        <v>45801</v>
      </c>
      <c r="AA5" s="11">
        <f>IF(DAY(DATE(Year,$B$1,25))=25, DATE(Year,$B$1,25), "")</f>
        <v>45802</v>
      </c>
      <c r="AB5" s="11">
        <f>IF(DAY(DATE(Year,$B$1,26))=26, DATE(Year,$B$1,26), "")</f>
        <v>45803</v>
      </c>
      <c r="AC5" s="11">
        <f>IF(DAY(DATE(Year,$B$1,27))=27, DATE(Year,$B$1,27), "")</f>
        <v>45804</v>
      </c>
      <c r="AD5" s="11">
        <f>IF(DAY(DATE(Year,$B$1,28))=28, DATE(Year,$B$1,28), "")</f>
        <v>45805</v>
      </c>
      <c r="AE5" s="11">
        <f>IF(DAY(DATE(Year,$B$1,29))=29, DATE(Year,$B$1,29), "")</f>
        <v>45806</v>
      </c>
      <c r="AF5" s="11">
        <f>IF(DAY(DATE(Year,$B$1,30))=30, DATE(Year,$B$1,30), "")</f>
        <v>45807</v>
      </c>
      <c r="AG5" s="12">
        <f>IF(DAY(DATE(Year,$B$1,31))=31, DATE(Year,$B$1,31), "")</f>
        <v>45808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fCnefvVDh5bt8F4JsrQJB2Lq24VpUFQkr7/waB5bNNex+JLwPNpgzc+XWKNoj2dRVr1njP3PNcYlw7vaTpTOgQ==" saltValue="iIoaa0O3eRcfQUOwOBvuvg==" spinCount="100000" sheet="1" objects="1" scenarios="1"/>
  <mergeCells count="1">
    <mergeCell ref="B4:B5"/>
  </mergeCells>
  <conditionalFormatting sqref="C4:AG10">
    <cfRule type="expression" dxfId="23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22" priority="1" operator="equal">
      <formula>"O"</formula>
    </cfRule>
    <cfRule type="cellIs" dxfId="21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CC50A4-CDB6-4C51-9083-C7A1EAD66A51}">
          <x14:formula1>
            <xm:f>Data!$B$3:$B$4</xm:f>
          </x14:formula1>
          <xm:sqref>C6:AG10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2F53-0F7B-43FF-B10F-3E7CFFDB071B}">
  <sheetPr codeName="Sheet8">
    <pageSetUpPr fitToPage="1"/>
  </sheetPr>
  <dimension ref="B1:AG20"/>
  <sheetViews>
    <sheetView showGridLines="0" zoomScaleNormal="100" workbookViewId="0">
      <selection activeCell="C13" sqref="C13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6</v>
      </c>
    </row>
    <row r="2" spans="2:33" s="31" customFormat="1" ht="26.25" x14ac:dyDescent="0.25">
      <c r="B2" s="50">
        <f>DATE(Year,B1,1)</f>
        <v>45809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45809</v>
      </c>
      <c r="D4" s="9">
        <f t="shared" ref="D4:AG4" si="0">D5</f>
        <v>45810</v>
      </c>
      <c r="E4" s="9">
        <f t="shared" si="0"/>
        <v>45811</v>
      </c>
      <c r="F4" s="9">
        <f t="shared" si="0"/>
        <v>45812</v>
      </c>
      <c r="G4" s="9">
        <f t="shared" si="0"/>
        <v>45813</v>
      </c>
      <c r="H4" s="9">
        <f t="shared" si="0"/>
        <v>45814</v>
      </c>
      <c r="I4" s="9">
        <f t="shared" si="0"/>
        <v>45815</v>
      </c>
      <c r="J4" s="9">
        <f t="shared" si="0"/>
        <v>45816</v>
      </c>
      <c r="K4" s="9">
        <f t="shared" si="0"/>
        <v>45817</v>
      </c>
      <c r="L4" s="9">
        <f t="shared" si="0"/>
        <v>45818</v>
      </c>
      <c r="M4" s="9">
        <f t="shared" si="0"/>
        <v>45819</v>
      </c>
      <c r="N4" s="9">
        <f t="shared" si="0"/>
        <v>45820</v>
      </c>
      <c r="O4" s="9">
        <f t="shared" si="0"/>
        <v>45821</v>
      </c>
      <c r="P4" s="9">
        <f t="shared" si="0"/>
        <v>45822</v>
      </c>
      <c r="Q4" s="9">
        <f t="shared" si="0"/>
        <v>45823</v>
      </c>
      <c r="R4" s="9">
        <f t="shared" si="0"/>
        <v>45824</v>
      </c>
      <c r="S4" s="9">
        <f t="shared" si="0"/>
        <v>45825</v>
      </c>
      <c r="T4" s="9">
        <f t="shared" si="0"/>
        <v>45826</v>
      </c>
      <c r="U4" s="9">
        <f t="shared" si="0"/>
        <v>45827</v>
      </c>
      <c r="V4" s="9">
        <f t="shared" si="0"/>
        <v>45828</v>
      </c>
      <c r="W4" s="9">
        <f t="shared" si="0"/>
        <v>45829</v>
      </c>
      <c r="X4" s="9">
        <f t="shared" si="0"/>
        <v>45830</v>
      </c>
      <c r="Y4" s="9">
        <f t="shared" si="0"/>
        <v>45831</v>
      </c>
      <c r="Z4" s="9">
        <f t="shared" si="0"/>
        <v>45832</v>
      </c>
      <c r="AA4" s="9">
        <f t="shared" si="0"/>
        <v>45833</v>
      </c>
      <c r="AB4" s="9">
        <f t="shared" si="0"/>
        <v>45834</v>
      </c>
      <c r="AC4" s="9">
        <f t="shared" si="0"/>
        <v>45835</v>
      </c>
      <c r="AD4" s="9">
        <f t="shared" si="0"/>
        <v>45836</v>
      </c>
      <c r="AE4" s="9">
        <f t="shared" si="0"/>
        <v>45837</v>
      </c>
      <c r="AF4" s="9">
        <f t="shared" si="0"/>
        <v>45838</v>
      </c>
      <c r="AG4" s="10" t="str">
        <f t="shared" si="0"/>
        <v/>
      </c>
    </row>
    <row r="5" spans="2:33" ht="15.75" thickBot="1" x14ac:dyDescent="0.3">
      <c r="B5" s="52"/>
      <c r="C5" s="11">
        <f>IF(DAY(DATE(Year,$B$1,1))=1, DATE(Year,$B$1,1), "")</f>
        <v>45809</v>
      </c>
      <c r="D5" s="11">
        <f>IF(DAY(DATE(Year,$B$1,2))=2, DATE(Year,$B$1,2), "")</f>
        <v>45810</v>
      </c>
      <c r="E5" s="11">
        <f>IF(DAY(DATE(Year,$B$1,3))=3, DATE(Year,$B$1,3), "")</f>
        <v>45811</v>
      </c>
      <c r="F5" s="11">
        <f>IF(DAY(DATE(Year,$B$1,4))=4, DATE(Year,$B$1,4), "")</f>
        <v>45812</v>
      </c>
      <c r="G5" s="11">
        <f>IF(DAY(DATE(Year,$B$1,5))=5, DATE(Year,$B$1,5), "")</f>
        <v>45813</v>
      </c>
      <c r="H5" s="11">
        <f>IF(DAY(DATE(Year,$B$1,6))=6, DATE(Year,$B$1,6), "")</f>
        <v>45814</v>
      </c>
      <c r="I5" s="11">
        <f>IF(DAY(DATE(Year,$B$1,7))=7, DATE(Year,$B$1,7), "")</f>
        <v>45815</v>
      </c>
      <c r="J5" s="11">
        <f>IF(DAY(DATE(Year,$B$1,8))=8, DATE(Year,$B$1,8), "")</f>
        <v>45816</v>
      </c>
      <c r="K5" s="11">
        <f>IF(DAY(DATE(Year,$B$1,9))=9, DATE(Year,$B$1,9), "")</f>
        <v>45817</v>
      </c>
      <c r="L5" s="11">
        <f>IF(DAY(DATE(Year,$B$1,10))=10, DATE(Year,$B$1,10), "")</f>
        <v>45818</v>
      </c>
      <c r="M5" s="11">
        <f>IF(DAY(DATE(Year,$B$1,11))=11, DATE(Year,$B$1,11), "")</f>
        <v>45819</v>
      </c>
      <c r="N5" s="11">
        <f>IF(DAY(DATE(Year,$B$1,12))=12, DATE(Year,$B$1,12), "")</f>
        <v>45820</v>
      </c>
      <c r="O5" s="11">
        <f>IF(DAY(DATE(Year,$B$1,13))=13, DATE(Year,$B$1,13), "")</f>
        <v>45821</v>
      </c>
      <c r="P5" s="11">
        <f>IF(DAY(DATE(Year,$B$1,14))=14, DATE(Year,$B$1,14), "")</f>
        <v>45822</v>
      </c>
      <c r="Q5" s="11">
        <f>IF(DAY(DATE(Year,$B$1,15))=15, DATE(Year,$B$1,15), "")</f>
        <v>45823</v>
      </c>
      <c r="R5" s="11">
        <f>IF(DAY(DATE(Year,$B$1,16))=16, DATE(Year,$B$1,16), "")</f>
        <v>45824</v>
      </c>
      <c r="S5" s="11">
        <f>IF(DAY(DATE(Year,$B$1,17))=17, DATE(Year,$B$1,17), "")</f>
        <v>45825</v>
      </c>
      <c r="T5" s="11">
        <f>IF(DAY(DATE(Year,$B$1,18))=18, DATE(Year,$B$1,18), "")</f>
        <v>45826</v>
      </c>
      <c r="U5" s="11">
        <f>IF(DAY(DATE(Year,$B$1,19))=19, DATE(Year,$B$1,19), "")</f>
        <v>45827</v>
      </c>
      <c r="V5" s="11">
        <f>IF(DAY(DATE(Year,$B$1,20))=20, DATE(Year,$B$1,20), "")</f>
        <v>45828</v>
      </c>
      <c r="W5" s="11">
        <f>IF(DAY(DATE(Year,$B$1,21))=21, DATE(Year,$B$1,21), "")</f>
        <v>45829</v>
      </c>
      <c r="X5" s="11">
        <f>IF(DAY(DATE(Year,$B$1,22))=22, DATE(Year,$B$1,22), "")</f>
        <v>45830</v>
      </c>
      <c r="Y5" s="11">
        <f>IF(DAY(DATE(Year,$B$1,23))=23, DATE(Year,$B$1,23), "")</f>
        <v>45831</v>
      </c>
      <c r="Z5" s="11">
        <f>IF(DAY(DATE(Year,$B$1,24))=24, DATE(Year,$B$1,24), "")</f>
        <v>45832</v>
      </c>
      <c r="AA5" s="11">
        <f>IF(DAY(DATE(Year,$B$1,25))=25, DATE(Year,$B$1,25), "")</f>
        <v>45833</v>
      </c>
      <c r="AB5" s="11">
        <f>IF(DAY(DATE(Year,$B$1,26))=26, DATE(Year,$B$1,26), "")</f>
        <v>45834</v>
      </c>
      <c r="AC5" s="11">
        <f>IF(DAY(DATE(Year,$B$1,27))=27, DATE(Year,$B$1,27), "")</f>
        <v>45835</v>
      </c>
      <c r="AD5" s="11">
        <f>IF(DAY(DATE(Year,$B$1,28))=28, DATE(Year,$B$1,28), "")</f>
        <v>45836</v>
      </c>
      <c r="AE5" s="11">
        <f>IF(DAY(DATE(Year,$B$1,29))=29, DATE(Year,$B$1,29), "")</f>
        <v>45837</v>
      </c>
      <c r="AF5" s="11">
        <f>IF(DAY(DATE(Year,$B$1,30))=30, DATE(Year,$B$1,30), "")</f>
        <v>45838</v>
      </c>
      <c r="AG5" s="12" t="str">
        <f>IF(DAY(DATE(Year,$B$1,31))=31, DATE(Year,$B$1,31), "")</f>
        <v/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2zRnc3aOd6XOJ63WnnPiR4AGWP7m50eNwIiKr7WJxMITKNSRwB/EsNNGuHoLRGbaVumI9Sd/L/33/51nOVT9sg==" saltValue="qPiOy2GyX5QdCBJ0kflSTw==" spinCount="100000" sheet="1" objects="1" scenarios="1"/>
  <mergeCells count="1">
    <mergeCell ref="B4:B5"/>
  </mergeCells>
  <conditionalFormatting sqref="C4:AG10">
    <cfRule type="expression" dxfId="20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19" priority="1" operator="equal">
      <formula>"O"</formula>
    </cfRule>
    <cfRule type="cellIs" dxfId="18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02DAC1-9714-4CA4-AFB4-36C3C64F99CF}">
          <x14:formula1>
            <xm:f>Data!$B$3:$B$4</xm:f>
          </x14:formula1>
          <xm:sqref>C6:AG10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8F34-2B77-48BB-880B-5055B0F02A4A}">
  <sheetPr codeName="Sheet9">
    <pageSetUpPr fitToPage="1"/>
  </sheetPr>
  <dimension ref="B1:AG20"/>
  <sheetViews>
    <sheetView showGridLines="0" zoomScaleNormal="100" workbookViewId="0">
      <selection activeCell="B1" sqref="B1"/>
    </sheetView>
  </sheetViews>
  <sheetFormatPr defaultRowHeight="15" x14ac:dyDescent="0.25"/>
  <cols>
    <col min="1" max="1" width="3.5703125" customWidth="1"/>
    <col min="2" max="2" width="32.28515625" customWidth="1"/>
    <col min="3" max="33" width="5.5703125" customWidth="1"/>
  </cols>
  <sheetData>
    <row r="1" spans="2:33" x14ac:dyDescent="0.25">
      <c r="B1" s="8">
        <v>7</v>
      </c>
    </row>
    <row r="2" spans="2:33" s="31" customFormat="1" ht="26.25" x14ac:dyDescent="0.25">
      <c r="B2" s="50">
        <f>DATE(Year,B1,1)</f>
        <v>45839</v>
      </c>
      <c r="C2" s="14"/>
      <c r="D2" s="14"/>
      <c r="E2" s="14"/>
      <c r="F2" s="14"/>
    </row>
    <row r="3" spans="2:33" ht="15.75" thickBot="1" x14ac:dyDescent="0.3"/>
    <row r="4" spans="2:33" s="1" customFormat="1" x14ac:dyDescent="0.25">
      <c r="B4" s="51" t="s">
        <v>14</v>
      </c>
      <c r="C4" s="9">
        <f>C5</f>
        <v>45839</v>
      </c>
      <c r="D4" s="9">
        <f t="shared" ref="D4:AG4" si="0">D5</f>
        <v>45840</v>
      </c>
      <c r="E4" s="9">
        <f t="shared" si="0"/>
        <v>45841</v>
      </c>
      <c r="F4" s="9">
        <f t="shared" si="0"/>
        <v>45842</v>
      </c>
      <c r="G4" s="9">
        <f t="shared" si="0"/>
        <v>45843</v>
      </c>
      <c r="H4" s="9">
        <f t="shared" si="0"/>
        <v>45844</v>
      </c>
      <c r="I4" s="9">
        <f t="shared" si="0"/>
        <v>45845</v>
      </c>
      <c r="J4" s="9">
        <f t="shared" si="0"/>
        <v>45846</v>
      </c>
      <c r="K4" s="9">
        <f t="shared" si="0"/>
        <v>45847</v>
      </c>
      <c r="L4" s="9">
        <f t="shared" si="0"/>
        <v>45848</v>
      </c>
      <c r="M4" s="9">
        <f t="shared" si="0"/>
        <v>45849</v>
      </c>
      <c r="N4" s="9">
        <f t="shared" si="0"/>
        <v>45850</v>
      </c>
      <c r="O4" s="9">
        <f t="shared" si="0"/>
        <v>45851</v>
      </c>
      <c r="P4" s="9">
        <f t="shared" si="0"/>
        <v>45852</v>
      </c>
      <c r="Q4" s="9">
        <f t="shared" si="0"/>
        <v>45853</v>
      </c>
      <c r="R4" s="9">
        <f t="shared" si="0"/>
        <v>45854</v>
      </c>
      <c r="S4" s="9">
        <f t="shared" si="0"/>
        <v>45855</v>
      </c>
      <c r="T4" s="9">
        <f t="shared" si="0"/>
        <v>45856</v>
      </c>
      <c r="U4" s="9">
        <f t="shared" si="0"/>
        <v>45857</v>
      </c>
      <c r="V4" s="9">
        <f t="shared" si="0"/>
        <v>45858</v>
      </c>
      <c r="W4" s="9">
        <f t="shared" si="0"/>
        <v>45859</v>
      </c>
      <c r="X4" s="9">
        <f t="shared" si="0"/>
        <v>45860</v>
      </c>
      <c r="Y4" s="9">
        <f t="shared" si="0"/>
        <v>45861</v>
      </c>
      <c r="Z4" s="9">
        <f t="shared" si="0"/>
        <v>45862</v>
      </c>
      <c r="AA4" s="9">
        <f t="shared" si="0"/>
        <v>45863</v>
      </c>
      <c r="AB4" s="9">
        <f t="shared" si="0"/>
        <v>45864</v>
      </c>
      <c r="AC4" s="9">
        <f t="shared" si="0"/>
        <v>45865</v>
      </c>
      <c r="AD4" s="9">
        <f t="shared" si="0"/>
        <v>45866</v>
      </c>
      <c r="AE4" s="9">
        <f t="shared" si="0"/>
        <v>45867</v>
      </c>
      <c r="AF4" s="9">
        <f t="shared" si="0"/>
        <v>45868</v>
      </c>
      <c r="AG4" s="10">
        <f t="shared" si="0"/>
        <v>45869</v>
      </c>
    </row>
    <row r="5" spans="2:33" ht="15.75" thickBot="1" x14ac:dyDescent="0.3">
      <c r="B5" s="52"/>
      <c r="C5" s="11">
        <f>IF(DAY(DATE(Year,$B$1,1))=1, DATE(Year,$B$1,1), "")</f>
        <v>45839</v>
      </c>
      <c r="D5" s="11">
        <f>IF(DAY(DATE(Year,$B$1,2))=2, DATE(Year,$B$1,2), "")</f>
        <v>45840</v>
      </c>
      <c r="E5" s="11">
        <f>IF(DAY(DATE(Year,$B$1,3))=3, DATE(Year,$B$1,3), "")</f>
        <v>45841</v>
      </c>
      <c r="F5" s="11">
        <f>IF(DAY(DATE(Year,$B$1,4))=4, DATE(Year,$B$1,4), "")</f>
        <v>45842</v>
      </c>
      <c r="G5" s="11">
        <f>IF(DAY(DATE(Year,$B$1,5))=5, DATE(Year,$B$1,5), "")</f>
        <v>45843</v>
      </c>
      <c r="H5" s="11">
        <f>IF(DAY(DATE(Year,$B$1,6))=6, DATE(Year,$B$1,6), "")</f>
        <v>45844</v>
      </c>
      <c r="I5" s="11">
        <f>IF(DAY(DATE(Year,$B$1,7))=7, DATE(Year,$B$1,7), "")</f>
        <v>45845</v>
      </c>
      <c r="J5" s="11">
        <f>IF(DAY(DATE(Year,$B$1,8))=8, DATE(Year,$B$1,8), "")</f>
        <v>45846</v>
      </c>
      <c r="K5" s="11">
        <f>IF(DAY(DATE(Year,$B$1,9))=9, DATE(Year,$B$1,9), "")</f>
        <v>45847</v>
      </c>
      <c r="L5" s="11">
        <f>IF(DAY(DATE(Year,$B$1,10))=10, DATE(Year,$B$1,10), "")</f>
        <v>45848</v>
      </c>
      <c r="M5" s="11">
        <f>IF(DAY(DATE(Year,$B$1,11))=11, DATE(Year,$B$1,11), "")</f>
        <v>45849</v>
      </c>
      <c r="N5" s="11">
        <f>IF(DAY(DATE(Year,$B$1,12))=12, DATE(Year,$B$1,12), "")</f>
        <v>45850</v>
      </c>
      <c r="O5" s="11">
        <f>IF(DAY(DATE(Year,$B$1,13))=13, DATE(Year,$B$1,13), "")</f>
        <v>45851</v>
      </c>
      <c r="P5" s="11">
        <f>IF(DAY(DATE(Year,$B$1,14))=14, DATE(Year,$B$1,14), "")</f>
        <v>45852</v>
      </c>
      <c r="Q5" s="11">
        <f>IF(DAY(DATE(Year,$B$1,15))=15, DATE(Year,$B$1,15), "")</f>
        <v>45853</v>
      </c>
      <c r="R5" s="11">
        <f>IF(DAY(DATE(Year,$B$1,16))=16, DATE(Year,$B$1,16), "")</f>
        <v>45854</v>
      </c>
      <c r="S5" s="11">
        <f>IF(DAY(DATE(Year,$B$1,17))=17, DATE(Year,$B$1,17), "")</f>
        <v>45855</v>
      </c>
      <c r="T5" s="11">
        <f>IF(DAY(DATE(Year,$B$1,18))=18, DATE(Year,$B$1,18), "")</f>
        <v>45856</v>
      </c>
      <c r="U5" s="11">
        <f>IF(DAY(DATE(Year,$B$1,19))=19, DATE(Year,$B$1,19), "")</f>
        <v>45857</v>
      </c>
      <c r="V5" s="11">
        <f>IF(DAY(DATE(Year,$B$1,20))=20, DATE(Year,$B$1,20), "")</f>
        <v>45858</v>
      </c>
      <c r="W5" s="11">
        <f>IF(DAY(DATE(Year,$B$1,21))=21, DATE(Year,$B$1,21), "")</f>
        <v>45859</v>
      </c>
      <c r="X5" s="11">
        <f>IF(DAY(DATE(Year,$B$1,22))=22, DATE(Year,$B$1,22), "")</f>
        <v>45860</v>
      </c>
      <c r="Y5" s="11">
        <f>IF(DAY(DATE(Year,$B$1,23))=23, DATE(Year,$B$1,23), "")</f>
        <v>45861</v>
      </c>
      <c r="Z5" s="11">
        <f>IF(DAY(DATE(Year,$B$1,24))=24, DATE(Year,$B$1,24), "")</f>
        <v>45862</v>
      </c>
      <c r="AA5" s="11">
        <f>IF(DAY(DATE(Year,$B$1,25))=25, DATE(Year,$B$1,25), "")</f>
        <v>45863</v>
      </c>
      <c r="AB5" s="11">
        <f>IF(DAY(DATE(Year,$B$1,26))=26, DATE(Year,$B$1,26), "")</f>
        <v>45864</v>
      </c>
      <c r="AC5" s="11">
        <f>IF(DAY(DATE(Year,$B$1,27))=27, DATE(Year,$B$1,27), "")</f>
        <v>45865</v>
      </c>
      <c r="AD5" s="11">
        <f>IF(DAY(DATE(Year,$B$1,28))=28, DATE(Year,$B$1,28), "")</f>
        <v>45866</v>
      </c>
      <c r="AE5" s="11">
        <f>IF(DAY(DATE(Year,$B$1,29))=29, DATE(Year,$B$1,29), "")</f>
        <v>45867</v>
      </c>
      <c r="AF5" s="11">
        <f>IF(DAY(DATE(Year,$B$1,30))=30, DATE(Year,$B$1,30), "")</f>
        <v>45868</v>
      </c>
      <c r="AG5" s="12">
        <f>IF(DAY(DATE(Year,$B$1,31))=31, DATE(Year,$B$1,31), "")</f>
        <v>45869</v>
      </c>
    </row>
    <row r="6" spans="2:33" x14ac:dyDescent="0.25">
      <c r="B6" s="32" t="str">
        <f>IF(ISBLANK(Members!C6),"",Members!C6)</f>
        <v>Adele Vance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/>
    </row>
    <row r="7" spans="2:33" x14ac:dyDescent="0.25">
      <c r="B7" s="36" t="str">
        <f>IF(ISBLANK(Members!C7),"",Members!C7)</f>
        <v>Kersten Wilber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2:33" x14ac:dyDescent="0.25">
      <c r="B8" s="36" t="str">
        <f>IF(ISBLANK(Members!C8),"",Members!C8)</f>
        <v>Diego Siciliani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</row>
    <row r="9" spans="2:33" x14ac:dyDescent="0.25">
      <c r="B9" s="36" t="str">
        <f>IF(ISBLANK(Members!C9),"",Members!C9)</f>
        <v>Grady Archie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2:33" ht="15.75" thickBot="1" x14ac:dyDescent="0.3">
      <c r="B10" s="40" t="str">
        <f>IF(ISBLANK(Members!C10),"",Members!C10)</f>
        <v>Henrietta M'Reilly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2:33" x14ac:dyDescent="0.25">
      <c r="B11" s="7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2:33" x14ac:dyDescent="0.25"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2:33" x14ac:dyDescent="0.25"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30" t="s">
        <v>13</v>
      </c>
      <c r="AE13" s="4"/>
      <c r="AF13" s="4"/>
      <c r="AG13" s="4"/>
    </row>
    <row r="14" spans="2:33" ht="21" x14ac:dyDescent="0.25">
      <c r="B14" s="48" t="s">
        <v>29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1"/>
      <c r="R14" s="44"/>
      <c r="S14" s="44"/>
      <c r="T14" s="44"/>
      <c r="U14" s="44"/>
      <c r="V14" s="44"/>
      <c r="W14" s="44"/>
      <c r="X14" s="31"/>
      <c r="Y14" s="31"/>
      <c r="Z14" s="31"/>
      <c r="AA14" s="44"/>
      <c r="AB14" s="31"/>
      <c r="AD14" s="45" t="str">
        <f>Data!$C$3</f>
        <v>Vacation</v>
      </c>
      <c r="AE14" s="46"/>
      <c r="AF14" s="47"/>
      <c r="AG14" s="29" t="str">
        <f>Data!$B$3</f>
        <v>V</v>
      </c>
    </row>
    <row r="15" spans="2:33" x14ac:dyDescent="0.25">
      <c r="B15" s="31" t="s">
        <v>28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1"/>
      <c r="R15" s="31"/>
      <c r="S15" s="44"/>
      <c r="T15" s="44"/>
      <c r="U15" s="44"/>
      <c r="V15" s="44"/>
      <c r="W15" s="44"/>
      <c r="X15" s="31"/>
      <c r="Y15" s="31"/>
      <c r="Z15" s="31"/>
      <c r="AA15" s="44"/>
      <c r="AB15" s="31"/>
      <c r="AC15" s="31"/>
      <c r="AD15" s="45" t="str">
        <f>Data!$C$4</f>
        <v>Other absence</v>
      </c>
      <c r="AE15" s="46"/>
      <c r="AF15" s="47"/>
      <c r="AG15" s="29" t="str">
        <f>Data!$B$4</f>
        <v>O</v>
      </c>
    </row>
    <row r="16" spans="2:33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 s="4"/>
      <c r="T16" s="4"/>
      <c r="U16" s="4"/>
      <c r="V16" s="4"/>
      <c r="W16" s="4"/>
      <c r="Y16" s="4"/>
      <c r="Z16" s="4"/>
      <c r="AA16" s="4"/>
    </row>
    <row r="18" spans="3:33" x14ac:dyDescent="0.2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3:33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3:33" x14ac:dyDescent="0.25">
      <c r="C20" s="13"/>
      <c r="D20" s="13"/>
      <c r="E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Y20" s="13"/>
      <c r="Z20" s="13"/>
      <c r="AA20" s="13"/>
      <c r="AB20" s="13"/>
      <c r="AC20" s="13"/>
      <c r="AD20" s="13"/>
      <c r="AE20" s="13"/>
      <c r="AF20" s="13"/>
      <c r="AG20" s="13"/>
    </row>
  </sheetData>
  <sheetProtection algorithmName="SHA-512" hashValue="68XcA8k/KTFc8M6zEGavxqzlrrTVbBCRx4s3U+5lEs/ScT29+tnd63lKVR1Li4zItnzJrR+FMKeLc2mdCdjO1w==" saltValue="QiuEvBaFj4ZKqnYqt8zZ1Q==" spinCount="100000" sheet="1" objects="1" scenarios="1"/>
  <mergeCells count="1">
    <mergeCell ref="B4:B5"/>
  </mergeCells>
  <conditionalFormatting sqref="C4:AG10">
    <cfRule type="expression" dxfId="17" priority="3">
      <formula>OR(WEEKDAY(C$5,2)=6, WEEKDAY(C$5,2)=7)</formula>
    </cfRule>
  </conditionalFormatting>
  <conditionalFormatting sqref="C6:AG12 C13:AB13 AD13:AG13 R14:W14 B14:C15 AA14:AA15 AD14:AE15 AG14:AG15 D14:P16 S15:W15 S16:AA16">
    <cfRule type="cellIs" dxfId="16" priority="1" operator="equal">
      <formula>"O"</formula>
    </cfRule>
    <cfRule type="cellIs" dxfId="15" priority="2" operator="equal">
      <formula>"V"</formula>
    </cfRule>
  </conditionalFormatting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444A86-9D97-471F-8632-DE3C457F3C01}">
          <x14:formula1>
            <xm:f>Data!$B$3:$B$4</xm:f>
          </x14:formula1>
          <xm:sqref>C6:AG10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ce6e8-598c-4dfa-b99f-a633b6695ee3">
      <Terms xmlns="http://schemas.microsoft.com/office/infopath/2007/PartnerControls"/>
    </lcf76f155ced4ddcb4097134ff3c332f>
    <TaxCatchAll xmlns="85f8627e-938a-4f5b-9b2f-4bfc5be905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4E0EDA70A3A43BDF0C6899E3EE65A" ma:contentTypeVersion="12" ma:contentTypeDescription="Create a new document." ma:contentTypeScope="" ma:versionID="e63b0caef68351456c61c8bb939bd87f">
  <xsd:schema xmlns:xsd="http://www.w3.org/2001/XMLSchema" xmlns:xs="http://www.w3.org/2001/XMLSchema" xmlns:p="http://schemas.microsoft.com/office/2006/metadata/properties" xmlns:ns2="a43ce6e8-598c-4dfa-b99f-a633b6695ee3" xmlns:ns3="85f8627e-938a-4f5b-9b2f-4bfc5be9056f" targetNamespace="http://schemas.microsoft.com/office/2006/metadata/properties" ma:root="true" ma:fieldsID="c39dc8f680a63b217fc4101fab0318bb" ns2:_="" ns3:_="">
    <xsd:import namespace="a43ce6e8-598c-4dfa-b99f-a633b6695ee3"/>
    <xsd:import namespace="85f8627e-938a-4f5b-9b2f-4bfc5be9056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ce6e8-598c-4dfa-b99f-a633b6695e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adcfe5c-738a-4b8d-ba68-c31453340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627e-938a-4f5b-9b2f-4bfc5be9056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167f3d-9a7b-43cf-9cd4-d48888fa33bd}" ma:internalName="TaxCatchAll" ma:showField="CatchAllData" ma:web="85f8627e-938a-4f5b-9b2f-4bfc5be90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9A49A-D90B-4657-AAF3-E5493762D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669F48-78C2-43E7-A92F-9355EBCE28E2}">
  <ds:schemaRefs>
    <ds:schemaRef ds:uri="http://schemas.openxmlformats.org/package/2006/metadata/core-properties"/>
    <ds:schemaRef ds:uri="http://schemas.microsoft.com/office/2006/metadata/properties"/>
    <ds:schemaRef ds:uri="a43ce6e8-598c-4dfa-b99f-a633b6695ee3"/>
    <ds:schemaRef ds:uri="http://www.w3.org/XML/1998/namespace"/>
    <ds:schemaRef ds:uri="85f8627e-938a-4f5b-9b2f-4bfc5be9056f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3CA1AF-777A-4AE7-BAE3-F82712FA8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ce6e8-598c-4dfa-b99f-a633b6695ee3"/>
    <ds:schemaRef ds:uri="85f8627e-938a-4f5b-9b2f-4bfc5be90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Readme</vt:lpstr>
      <vt:lpstr>Members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Data</vt:lpstr>
      <vt:lpstr>Readme!Year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Kersting</dc:creator>
  <cp:lastModifiedBy>Jens Kersting</cp:lastModifiedBy>
  <cp:lastPrinted>2025-11-05T17:37:16Z</cp:lastPrinted>
  <dcterms:created xsi:type="dcterms:W3CDTF">2025-11-04T10:37:04Z</dcterms:created>
  <dcterms:modified xsi:type="dcterms:W3CDTF">2025-12-05T14:09:47Z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0x010100B674E0EDA70A3A43BDF0C6899E3EE65A</vt:lpwstr>
  </property>
  <property fmtid="{D5CDD505-2E9C-101B-9397-08002B2CF9AE}" pid="3" name="MediaServiceImageTags">
    <vt:lpwstr/>
  </property>
</Properties>
</file>