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ensKersting\source\repos\team absence web\downloads\"/>
    </mc:Choice>
  </mc:AlternateContent>
  <xr:revisionPtr revIDLastSave="0" documentId="13_ncr:1_{6BB5395C-3B23-4676-B86C-F1F1244051B7}" xr6:coauthVersionLast="47" xr6:coauthVersionMax="47" xr10:uidLastSave="{00000000-0000-0000-0000-000000000000}"/>
  <workbookProtection workbookAlgorithmName="SHA-512" workbookHashValue="cMm+y/xfSkljEE9CrgAAxYGTNX5TH0S2GMLpQi8LTLyST2+Dn6qgnZ0vBAPWT9Zm0WkuhoLoRBhp9ivxCNTqYw==" workbookSaltValue="syiJV8JDV/Euu+geKWwwGg==" workbookSpinCount="100000" lockStructure="1"/>
  <bookViews>
    <workbookView xWindow="-120" yWindow="-120" windowWidth="29040" windowHeight="15720" tabRatio="878" xr2:uid="{6DC98BEA-7C8F-4B1D-947F-C2738FBA6AA9}"/>
  </bookViews>
  <sheets>
    <sheet name="Readme" sheetId="3" r:id="rId1"/>
    <sheet name="Members" sheetId="4" r:id="rId2"/>
    <sheet name="Jan" sheetId="1" r:id="rId3"/>
    <sheet name="Feb" sheetId="19" r:id="rId4"/>
    <sheet name="Mar" sheetId="20" r:id="rId5"/>
    <sheet name="Apr" sheetId="21" r:id="rId6"/>
    <sheet name="May" sheetId="22" r:id="rId7"/>
    <sheet name="Jun" sheetId="23" r:id="rId8"/>
    <sheet name="Jul" sheetId="24" r:id="rId9"/>
    <sheet name="Aug" sheetId="25" r:id="rId10"/>
    <sheet name="Sep" sheetId="26" r:id="rId11"/>
    <sheet name="Oct" sheetId="27" r:id="rId12"/>
    <sheet name="Nov" sheetId="28" r:id="rId13"/>
    <sheet name="Dec" sheetId="29" r:id="rId14"/>
    <sheet name="Data" sheetId="2" state="hidden" r:id="rId15"/>
  </sheets>
  <definedNames>
    <definedName name="Year" localSheetId="0">Readme!$C$7</definedName>
    <definedName name="Year">Readme!$C$7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5" i="29" l="1"/>
  <c r="AD15" i="29"/>
  <c r="AG14" i="29"/>
  <c r="AD14" i="29"/>
  <c r="B10" i="29"/>
  <c r="B9" i="29"/>
  <c r="B8" i="29"/>
  <c r="B7" i="29"/>
  <c r="B6" i="29"/>
  <c r="AG5" i="29"/>
  <c r="AG4" i="29" s="1"/>
  <c r="AF5" i="29"/>
  <c r="AF4" i="29" s="1"/>
  <c r="AE5" i="29"/>
  <c r="AE4" i="29" s="1"/>
  <c r="AD5" i="29"/>
  <c r="AD4" i="29" s="1"/>
  <c r="AC5" i="29"/>
  <c r="AC4" i="29" s="1"/>
  <c r="AB5" i="29"/>
  <c r="AB4" i="29" s="1"/>
  <c r="AA5" i="29"/>
  <c r="AA4" i="29" s="1"/>
  <c r="Z5" i="29"/>
  <c r="Z4" i="29" s="1"/>
  <c r="Y5" i="29"/>
  <c r="Y4" i="29" s="1"/>
  <c r="X5" i="29"/>
  <c r="X4" i="29" s="1"/>
  <c r="W5" i="29"/>
  <c r="W4" i="29" s="1"/>
  <c r="V5" i="29"/>
  <c r="V4" i="29" s="1"/>
  <c r="U5" i="29"/>
  <c r="U4" i="29" s="1"/>
  <c r="T5" i="29"/>
  <c r="T4" i="29" s="1"/>
  <c r="S5" i="29"/>
  <c r="S4" i="29" s="1"/>
  <c r="R5" i="29"/>
  <c r="R4" i="29" s="1"/>
  <c r="Q5" i="29"/>
  <c r="Q4" i="29" s="1"/>
  <c r="P5" i="29"/>
  <c r="P4" i="29" s="1"/>
  <c r="O5" i="29"/>
  <c r="O4" i="29" s="1"/>
  <c r="N5" i="29"/>
  <c r="N4" i="29" s="1"/>
  <c r="M5" i="29"/>
  <c r="M4" i="29" s="1"/>
  <c r="L5" i="29"/>
  <c r="L4" i="29" s="1"/>
  <c r="K5" i="29"/>
  <c r="K4" i="29" s="1"/>
  <c r="J5" i="29"/>
  <c r="J4" i="29" s="1"/>
  <c r="I5" i="29"/>
  <c r="I4" i="29" s="1"/>
  <c r="H5" i="29"/>
  <c r="H4" i="29" s="1"/>
  <c r="G5" i="29"/>
  <c r="G4" i="29" s="1"/>
  <c r="F5" i="29"/>
  <c r="F4" i="29" s="1"/>
  <c r="E5" i="29"/>
  <c r="E4" i="29" s="1"/>
  <c r="D5" i="29"/>
  <c r="D4" i="29" s="1"/>
  <c r="C5" i="29"/>
  <c r="C4" i="29" s="1"/>
  <c r="B2" i="29"/>
  <c r="AG15" i="28"/>
  <c r="AD15" i="28"/>
  <c r="AG14" i="28"/>
  <c r="AD14" i="28"/>
  <c r="B10" i="28"/>
  <c r="B9" i="28"/>
  <c r="B8" i="28"/>
  <c r="B7" i="28"/>
  <c r="B6" i="28"/>
  <c r="AG5" i="28"/>
  <c r="AG4" i="28" s="1"/>
  <c r="AF5" i="28"/>
  <c r="AF4" i="28" s="1"/>
  <c r="AE5" i="28"/>
  <c r="AE4" i="28" s="1"/>
  <c r="AD5" i="28"/>
  <c r="AD4" i="28" s="1"/>
  <c r="AC5" i="28"/>
  <c r="AC4" i="28" s="1"/>
  <c r="AB5" i="28"/>
  <c r="AB4" i="28" s="1"/>
  <c r="AA5" i="28"/>
  <c r="AA4" i="28" s="1"/>
  <c r="Z5" i="28"/>
  <c r="Z4" i="28" s="1"/>
  <c r="Y5" i="28"/>
  <c r="Y4" i="28" s="1"/>
  <c r="X5" i="28"/>
  <c r="X4" i="28" s="1"/>
  <c r="W5" i="28"/>
  <c r="V5" i="28"/>
  <c r="V4" i="28" s="1"/>
  <c r="U5" i="28"/>
  <c r="U4" i="28" s="1"/>
  <c r="T5" i="28"/>
  <c r="T4" i="28" s="1"/>
  <c r="S5" i="28"/>
  <c r="S4" i="28" s="1"/>
  <c r="R5" i="28"/>
  <c r="R4" i="28" s="1"/>
  <c r="Q5" i="28"/>
  <c r="Q4" i="28" s="1"/>
  <c r="P5" i="28"/>
  <c r="P4" i="28" s="1"/>
  <c r="O5" i="28"/>
  <c r="O4" i="28" s="1"/>
  <c r="N5" i="28"/>
  <c r="N4" i="28" s="1"/>
  <c r="M5" i="28"/>
  <c r="M4" i="28" s="1"/>
  <c r="L5" i="28"/>
  <c r="L4" i="28" s="1"/>
  <c r="K5" i="28"/>
  <c r="K4" i="28" s="1"/>
  <c r="J5" i="28"/>
  <c r="J4" i="28" s="1"/>
  <c r="I5" i="28"/>
  <c r="I4" i="28" s="1"/>
  <c r="H5" i="28"/>
  <c r="H4" i="28" s="1"/>
  <c r="G5" i="28"/>
  <c r="G4" i="28" s="1"/>
  <c r="F5" i="28"/>
  <c r="F4" i="28" s="1"/>
  <c r="E5" i="28"/>
  <c r="E4" i="28" s="1"/>
  <c r="D5" i="28"/>
  <c r="D4" i="28" s="1"/>
  <c r="C5" i="28"/>
  <c r="C4" i="28" s="1"/>
  <c r="W4" i="28"/>
  <c r="B2" i="28"/>
  <c r="AG15" i="27"/>
  <c r="AD15" i="27"/>
  <c r="AG14" i="27"/>
  <c r="AD14" i="27"/>
  <c r="B10" i="27"/>
  <c r="B9" i="27"/>
  <c r="B8" i="27"/>
  <c r="B7" i="27"/>
  <c r="B6" i="27"/>
  <c r="AG5" i="27"/>
  <c r="AG4" i="27" s="1"/>
  <c r="AF5" i="27"/>
  <c r="AF4" i="27" s="1"/>
  <c r="AE5" i="27"/>
  <c r="AE4" i="27" s="1"/>
  <c r="AD5" i="27"/>
  <c r="AD4" i="27" s="1"/>
  <c r="AC5" i="27"/>
  <c r="AC4" i="27" s="1"/>
  <c r="AB5" i="27"/>
  <c r="AB4" i="27" s="1"/>
  <c r="AA5" i="27"/>
  <c r="AA4" i="27" s="1"/>
  <c r="Z5" i="27"/>
  <c r="Z4" i="27" s="1"/>
  <c r="Y5" i="27"/>
  <c r="Y4" i="27" s="1"/>
  <c r="X5" i="27"/>
  <c r="X4" i="27" s="1"/>
  <c r="W5" i="27"/>
  <c r="W4" i="27" s="1"/>
  <c r="V5" i="27"/>
  <c r="V4" i="27" s="1"/>
  <c r="U5" i="27"/>
  <c r="U4" i="27" s="1"/>
  <c r="T5" i="27"/>
  <c r="T4" i="27" s="1"/>
  <c r="S5" i="27"/>
  <c r="S4" i="27" s="1"/>
  <c r="R5" i="27"/>
  <c r="R4" i="27" s="1"/>
  <c r="Q5" i="27"/>
  <c r="Q4" i="27" s="1"/>
  <c r="P5" i="27"/>
  <c r="P4" i="27" s="1"/>
  <c r="O5" i="27"/>
  <c r="O4" i="27" s="1"/>
  <c r="N5" i="27"/>
  <c r="N4" i="27" s="1"/>
  <c r="M5" i="27"/>
  <c r="M4" i="27" s="1"/>
  <c r="L5" i="27"/>
  <c r="L4" i="27" s="1"/>
  <c r="K5" i="27"/>
  <c r="K4" i="27" s="1"/>
  <c r="J5" i="27"/>
  <c r="J4" i="27" s="1"/>
  <c r="I5" i="27"/>
  <c r="I4" i="27" s="1"/>
  <c r="H5" i="27"/>
  <c r="H4" i="27" s="1"/>
  <c r="G5" i="27"/>
  <c r="G4" i="27" s="1"/>
  <c r="F5" i="27"/>
  <c r="F4" i="27" s="1"/>
  <c r="E5" i="27"/>
  <c r="E4" i="27" s="1"/>
  <c r="D5" i="27"/>
  <c r="D4" i="27" s="1"/>
  <c r="C5" i="27"/>
  <c r="C4" i="27" s="1"/>
  <c r="B2" i="27"/>
  <c r="AG15" i="26"/>
  <c r="AD15" i="26"/>
  <c r="AG14" i="26"/>
  <c r="AD14" i="26"/>
  <c r="B10" i="26"/>
  <c r="B9" i="26"/>
  <c r="B8" i="26"/>
  <c r="B7" i="26"/>
  <c r="B6" i="26"/>
  <c r="AG5" i="26"/>
  <c r="AG4" i="26" s="1"/>
  <c r="AF5" i="26"/>
  <c r="AF4" i="26" s="1"/>
  <c r="AE5" i="26"/>
  <c r="AE4" i="26" s="1"/>
  <c r="AD5" i="26"/>
  <c r="AD4" i="26" s="1"/>
  <c r="AC5" i="26"/>
  <c r="AC4" i="26" s="1"/>
  <c r="AB5" i="26"/>
  <c r="AB4" i="26" s="1"/>
  <c r="AA5" i="26"/>
  <c r="AA4" i="26" s="1"/>
  <c r="Z5" i="26"/>
  <c r="Z4" i="26" s="1"/>
  <c r="Y5" i="26"/>
  <c r="Y4" i="26" s="1"/>
  <c r="X5" i="26"/>
  <c r="X4" i="26" s="1"/>
  <c r="W5" i="26"/>
  <c r="W4" i="26" s="1"/>
  <c r="V5" i="26"/>
  <c r="V4" i="26" s="1"/>
  <c r="U5" i="26"/>
  <c r="U4" i="26" s="1"/>
  <c r="T5" i="26"/>
  <c r="T4" i="26" s="1"/>
  <c r="S5" i="26"/>
  <c r="S4" i="26" s="1"/>
  <c r="R5" i="26"/>
  <c r="R4" i="26" s="1"/>
  <c r="Q5" i="26"/>
  <c r="Q4" i="26" s="1"/>
  <c r="P5" i="26"/>
  <c r="P4" i="26" s="1"/>
  <c r="O5" i="26"/>
  <c r="O4" i="26" s="1"/>
  <c r="N5" i="26"/>
  <c r="N4" i="26" s="1"/>
  <c r="M5" i="26"/>
  <c r="M4" i="26" s="1"/>
  <c r="L5" i="26"/>
  <c r="L4" i="26" s="1"/>
  <c r="K5" i="26"/>
  <c r="K4" i="26" s="1"/>
  <c r="J5" i="26"/>
  <c r="J4" i="26" s="1"/>
  <c r="I5" i="26"/>
  <c r="I4" i="26" s="1"/>
  <c r="H5" i="26"/>
  <c r="H4" i="26" s="1"/>
  <c r="G5" i="26"/>
  <c r="G4" i="26" s="1"/>
  <c r="F5" i="26"/>
  <c r="F4" i="26" s="1"/>
  <c r="E5" i="26"/>
  <c r="E4" i="26" s="1"/>
  <c r="D5" i="26"/>
  <c r="D4" i="26" s="1"/>
  <c r="C5" i="26"/>
  <c r="C4" i="26" s="1"/>
  <c r="B2" i="26"/>
  <c r="AG15" i="25"/>
  <c r="AD15" i="25"/>
  <c r="AG14" i="25"/>
  <c r="AD14" i="25"/>
  <c r="B10" i="25"/>
  <c r="B9" i="25"/>
  <c r="B8" i="25"/>
  <c r="B7" i="25"/>
  <c r="B6" i="25"/>
  <c r="AG5" i="25"/>
  <c r="AG4" i="25" s="1"/>
  <c r="AF5" i="25"/>
  <c r="AF4" i="25" s="1"/>
  <c r="AE5" i="25"/>
  <c r="AE4" i="25" s="1"/>
  <c r="AD5" i="25"/>
  <c r="AD4" i="25" s="1"/>
  <c r="AC5" i="25"/>
  <c r="AC4" i="25" s="1"/>
  <c r="AB5" i="25"/>
  <c r="AB4" i="25" s="1"/>
  <c r="AA5" i="25"/>
  <c r="AA4" i="25" s="1"/>
  <c r="Z5" i="25"/>
  <c r="Z4" i="25" s="1"/>
  <c r="Y5" i="25"/>
  <c r="Y4" i="25" s="1"/>
  <c r="X5" i="25"/>
  <c r="X4" i="25" s="1"/>
  <c r="W5" i="25"/>
  <c r="W4" i="25" s="1"/>
  <c r="V5" i="25"/>
  <c r="V4" i="25" s="1"/>
  <c r="U5" i="25"/>
  <c r="U4" i="25" s="1"/>
  <c r="T5" i="25"/>
  <c r="T4" i="25" s="1"/>
  <c r="S5" i="25"/>
  <c r="S4" i="25" s="1"/>
  <c r="R5" i="25"/>
  <c r="R4" i="25" s="1"/>
  <c r="Q5" i="25"/>
  <c r="Q4" i="25" s="1"/>
  <c r="P5" i="25"/>
  <c r="P4" i="25" s="1"/>
  <c r="O5" i="25"/>
  <c r="O4" i="25" s="1"/>
  <c r="N5" i="25"/>
  <c r="N4" i="25" s="1"/>
  <c r="M5" i="25"/>
  <c r="M4" i="25" s="1"/>
  <c r="L5" i="25"/>
  <c r="L4" i="25" s="1"/>
  <c r="K5" i="25"/>
  <c r="K4" i="25" s="1"/>
  <c r="J5" i="25"/>
  <c r="J4" i="25" s="1"/>
  <c r="I5" i="25"/>
  <c r="I4" i="25" s="1"/>
  <c r="H5" i="25"/>
  <c r="H4" i="25" s="1"/>
  <c r="G5" i="25"/>
  <c r="G4" i="25" s="1"/>
  <c r="F5" i="25"/>
  <c r="F4" i="25" s="1"/>
  <c r="E5" i="25"/>
  <c r="E4" i="25" s="1"/>
  <c r="D5" i="25"/>
  <c r="D4" i="25" s="1"/>
  <c r="C5" i="25"/>
  <c r="C4" i="25" s="1"/>
  <c r="B2" i="25"/>
  <c r="AG15" i="24"/>
  <c r="AD15" i="24"/>
  <c r="AG14" i="24"/>
  <c r="AD14" i="24"/>
  <c r="B10" i="24"/>
  <c r="B9" i="24"/>
  <c r="B8" i="24"/>
  <c r="B7" i="24"/>
  <c r="B6" i="24"/>
  <c r="AG5" i="24"/>
  <c r="AG4" i="24" s="1"/>
  <c r="AF5" i="24"/>
  <c r="AF4" i="24" s="1"/>
  <c r="AE5" i="24"/>
  <c r="AE4" i="24" s="1"/>
  <c r="AD5" i="24"/>
  <c r="AD4" i="24" s="1"/>
  <c r="AC5" i="24"/>
  <c r="AC4" i="24" s="1"/>
  <c r="AB5" i="24"/>
  <c r="AB4" i="24" s="1"/>
  <c r="AA5" i="24"/>
  <c r="AA4" i="24" s="1"/>
  <c r="Z5" i="24"/>
  <c r="Z4" i="24" s="1"/>
  <c r="Y5" i="24"/>
  <c r="Y4" i="24" s="1"/>
  <c r="X5" i="24"/>
  <c r="X4" i="24" s="1"/>
  <c r="W5" i="24"/>
  <c r="W4" i="24" s="1"/>
  <c r="V5" i="24"/>
  <c r="V4" i="24" s="1"/>
  <c r="U5" i="24"/>
  <c r="U4" i="24" s="1"/>
  <c r="T5" i="24"/>
  <c r="T4" i="24" s="1"/>
  <c r="S5" i="24"/>
  <c r="S4" i="24" s="1"/>
  <c r="R5" i="24"/>
  <c r="R4" i="24" s="1"/>
  <c r="Q5" i="24"/>
  <c r="Q4" i="24" s="1"/>
  <c r="P5" i="24"/>
  <c r="P4" i="24" s="1"/>
  <c r="O5" i="24"/>
  <c r="O4" i="24" s="1"/>
  <c r="N5" i="24"/>
  <c r="N4" i="24" s="1"/>
  <c r="M5" i="24"/>
  <c r="M4" i="24" s="1"/>
  <c r="L5" i="24"/>
  <c r="L4" i="24" s="1"/>
  <c r="K5" i="24"/>
  <c r="K4" i="24" s="1"/>
  <c r="J5" i="24"/>
  <c r="J4" i="24" s="1"/>
  <c r="I5" i="24"/>
  <c r="I4" i="24" s="1"/>
  <c r="H5" i="24"/>
  <c r="H4" i="24" s="1"/>
  <c r="G5" i="24"/>
  <c r="G4" i="24" s="1"/>
  <c r="F5" i="24"/>
  <c r="F4" i="24" s="1"/>
  <c r="E5" i="24"/>
  <c r="E4" i="24" s="1"/>
  <c r="D5" i="24"/>
  <c r="D4" i="24" s="1"/>
  <c r="C5" i="24"/>
  <c r="C4" i="24" s="1"/>
  <c r="B2" i="24"/>
  <c r="AG15" i="23"/>
  <c r="AD15" i="23"/>
  <c r="AG14" i="23"/>
  <c r="AD14" i="23"/>
  <c r="B10" i="23"/>
  <c r="B9" i="23"/>
  <c r="B8" i="23"/>
  <c r="B7" i="23"/>
  <c r="B6" i="23"/>
  <c r="AG5" i="23"/>
  <c r="AG4" i="23" s="1"/>
  <c r="AF5" i="23"/>
  <c r="AF4" i="23" s="1"/>
  <c r="AE5" i="23"/>
  <c r="AE4" i="23" s="1"/>
  <c r="AD5" i="23"/>
  <c r="AD4" i="23" s="1"/>
  <c r="AC5" i="23"/>
  <c r="AC4" i="23" s="1"/>
  <c r="AB5" i="23"/>
  <c r="AB4" i="23" s="1"/>
  <c r="AA5" i="23"/>
  <c r="AA4" i="23" s="1"/>
  <c r="Z5" i="23"/>
  <c r="Z4" i="23" s="1"/>
  <c r="Y5" i="23"/>
  <c r="Y4" i="23" s="1"/>
  <c r="X5" i="23"/>
  <c r="X4" i="23" s="1"/>
  <c r="W5" i="23"/>
  <c r="W4" i="23" s="1"/>
  <c r="V5" i="23"/>
  <c r="V4" i="23" s="1"/>
  <c r="U5" i="23"/>
  <c r="U4" i="23" s="1"/>
  <c r="T5" i="23"/>
  <c r="T4" i="23" s="1"/>
  <c r="S5" i="23"/>
  <c r="S4" i="23" s="1"/>
  <c r="R5" i="23"/>
  <c r="R4" i="23" s="1"/>
  <c r="Q5" i="23"/>
  <c r="Q4" i="23" s="1"/>
  <c r="P5" i="23"/>
  <c r="P4" i="23" s="1"/>
  <c r="O5" i="23"/>
  <c r="O4" i="23" s="1"/>
  <c r="N5" i="23"/>
  <c r="N4" i="23" s="1"/>
  <c r="M5" i="23"/>
  <c r="M4" i="23" s="1"/>
  <c r="L5" i="23"/>
  <c r="L4" i="23" s="1"/>
  <c r="K5" i="23"/>
  <c r="K4" i="23" s="1"/>
  <c r="J5" i="23"/>
  <c r="J4" i="23" s="1"/>
  <c r="I5" i="23"/>
  <c r="I4" i="23" s="1"/>
  <c r="H5" i="23"/>
  <c r="H4" i="23" s="1"/>
  <c r="G5" i="23"/>
  <c r="G4" i="23" s="1"/>
  <c r="F5" i="23"/>
  <c r="F4" i="23" s="1"/>
  <c r="E5" i="23"/>
  <c r="E4" i="23" s="1"/>
  <c r="D5" i="23"/>
  <c r="D4" i="23" s="1"/>
  <c r="C5" i="23"/>
  <c r="C4" i="23" s="1"/>
  <c r="B2" i="23"/>
  <c r="AG15" i="22"/>
  <c r="AD15" i="22"/>
  <c r="AG14" i="22"/>
  <c r="AD14" i="22"/>
  <c r="B10" i="22"/>
  <c r="B9" i="22"/>
  <c r="B8" i="22"/>
  <c r="B7" i="22"/>
  <c r="B6" i="22"/>
  <c r="AG5" i="22"/>
  <c r="AG4" i="22" s="1"/>
  <c r="AF5" i="22"/>
  <c r="AF4" i="22" s="1"/>
  <c r="AE5" i="22"/>
  <c r="AE4" i="22" s="1"/>
  <c r="AD5" i="22"/>
  <c r="AD4" i="22" s="1"/>
  <c r="AC5" i="22"/>
  <c r="AC4" i="22" s="1"/>
  <c r="AB5" i="22"/>
  <c r="AB4" i="22" s="1"/>
  <c r="AA5" i="22"/>
  <c r="AA4" i="22" s="1"/>
  <c r="Z5" i="22"/>
  <c r="Z4" i="22" s="1"/>
  <c r="Y5" i="22"/>
  <c r="Y4" i="22" s="1"/>
  <c r="X5" i="22"/>
  <c r="X4" i="22" s="1"/>
  <c r="W5" i="22"/>
  <c r="W4" i="22" s="1"/>
  <c r="V5" i="22"/>
  <c r="V4" i="22" s="1"/>
  <c r="U5" i="22"/>
  <c r="U4" i="22" s="1"/>
  <c r="T5" i="22"/>
  <c r="T4" i="22" s="1"/>
  <c r="S5" i="22"/>
  <c r="S4" i="22" s="1"/>
  <c r="R5" i="22"/>
  <c r="R4" i="22" s="1"/>
  <c r="Q5" i="22"/>
  <c r="Q4" i="22" s="1"/>
  <c r="P5" i="22"/>
  <c r="P4" i="22" s="1"/>
  <c r="O5" i="22"/>
  <c r="O4" i="22" s="1"/>
  <c r="N5" i="22"/>
  <c r="N4" i="22" s="1"/>
  <c r="M5" i="22"/>
  <c r="M4" i="22" s="1"/>
  <c r="L5" i="22"/>
  <c r="L4" i="22" s="1"/>
  <c r="K5" i="22"/>
  <c r="K4" i="22" s="1"/>
  <c r="J5" i="22"/>
  <c r="J4" i="22" s="1"/>
  <c r="I5" i="22"/>
  <c r="I4" i="22" s="1"/>
  <c r="H5" i="22"/>
  <c r="H4" i="22" s="1"/>
  <c r="G5" i="22"/>
  <c r="G4" i="22" s="1"/>
  <c r="F5" i="22"/>
  <c r="F4" i="22" s="1"/>
  <c r="E5" i="22"/>
  <c r="E4" i="22" s="1"/>
  <c r="D5" i="22"/>
  <c r="D4" i="22" s="1"/>
  <c r="C5" i="22"/>
  <c r="C4" i="22" s="1"/>
  <c r="B2" i="22"/>
  <c r="AG15" i="21"/>
  <c r="AD15" i="21"/>
  <c r="AG14" i="21"/>
  <c r="AD14" i="21"/>
  <c r="B10" i="21"/>
  <c r="B9" i="21"/>
  <c r="B8" i="21"/>
  <c r="B7" i="21"/>
  <c r="B6" i="21"/>
  <c r="AG5" i="21"/>
  <c r="AG4" i="21" s="1"/>
  <c r="AF5" i="21"/>
  <c r="AF4" i="21" s="1"/>
  <c r="AE5" i="21"/>
  <c r="AE4" i="21" s="1"/>
  <c r="AD5" i="21"/>
  <c r="AD4" i="21" s="1"/>
  <c r="AC5" i="21"/>
  <c r="AC4" i="21" s="1"/>
  <c r="AB5" i="21"/>
  <c r="AB4" i="21" s="1"/>
  <c r="AA5" i="21"/>
  <c r="AA4" i="21" s="1"/>
  <c r="Z5" i="21"/>
  <c r="Z4" i="21" s="1"/>
  <c r="Y5" i="21"/>
  <c r="Y4" i="21" s="1"/>
  <c r="X5" i="21"/>
  <c r="X4" i="21" s="1"/>
  <c r="W5" i="21"/>
  <c r="W4" i="21" s="1"/>
  <c r="V5" i="21"/>
  <c r="V4" i="21" s="1"/>
  <c r="U5" i="21"/>
  <c r="U4" i="21" s="1"/>
  <c r="T5" i="21"/>
  <c r="T4" i="21" s="1"/>
  <c r="S5" i="21"/>
  <c r="S4" i="21" s="1"/>
  <c r="R5" i="21"/>
  <c r="R4" i="21" s="1"/>
  <c r="Q5" i="21"/>
  <c r="Q4" i="21" s="1"/>
  <c r="P5" i="21"/>
  <c r="P4" i="21" s="1"/>
  <c r="O5" i="21"/>
  <c r="O4" i="21" s="1"/>
  <c r="N5" i="21"/>
  <c r="N4" i="21" s="1"/>
  <c r="M5" i="21"/>
  <c r="M4" i="21" s="1"/>
  <c r="L5" i="21"/>
  <c r="L4" i="21" s="1"/>
  <c r="K5" i="21"/>
  <c r="K4" i="21" s="1"/>
  <c r="J5" i="21"/>
  <c r="J4" i="21" s="1"/>
  <c r="I5" i="21"/>
  <c r="I4" i="21" s="1"/>
  <c r="H5" i="21"/>
  <c r="H4" i="21" s="1"/>
  <c r="G5" i="21"/>
  <c r="G4" i="21" s="1"/>
  <c r="F5" i="21"/>
  <c r="F4" i="21" s="1"/>
  <c r="E5" i="21"/>
  <c r="E4" i="21" s="1"/>
  <c r="D5" i="21"/>
  <c r="D4" i="21" s="1"/>
  <c r="C5" i="21"/>
  <c r="C4" i="21" s="1"/>
  <c r="B2" i="21"/>
  <c r="AG15" i="20"/>
  <c r="AD15" i="20"/>
  <c r="AG14" i="20"/>
  <c r="AD14" i="20"/>
  <c r="B10" i="20"/>
  <c r="B9" i="20"/>
  <c r="B8" i="20"/>
  <c r="B7" i="20"/>
  <c r="B6" i="20"/>
  <c r="AG5" i="20"/>
  <c r="AG4" i="20" s="1"/>
  <c r="AF5" i="20"/>
  <c r="AF4" i="20" s="1"/>
  <c r="AE5" i="20"/>
  <c r="AE4" i="20" s="1"/>
  <c r="AD5" i="20"/>
  <c r="AD4" i="20" s="1"/>
  <c r="AC5" i="20"/>
  <c r="AC4" i="20" s="1"/>
  <c r="AB5" i="20"/>
  <c r="AB4" i="20" s="1"/>
  <c r="AA5" i="20"/>
  <c r="AA4" i="20" s="1"/>
  <c r="Z5" i="20"/>
  <c r="Z4" i="20" s="1"/>
  <c r="Y5" i="20"/>
  <c r="Y4" i="20" s="1"/>
  <c r="X5" i="20"/>
  <c r="X4" i="20" s="1"/>
  <c r="W5" i="20"/>
  <c r="W4" i="20" s="1"/>
  <c r="V5" i="20"/>
  <c r="V4" i="20" s="1"/>
  <c r="U5" i="20"/>
  <c r="U4" i="20" s="1"/>
  <c r="T5" i="20"/>
  <c r="T4" i="20" s="1"/>
  <c r="S5" i="20"/>
  <c r="S4" i="20" s="1"/>
  <c r="R5" i="20"/>
  <c r="R4" i="20" s="1"/>
  <c r="Q5" i="20"/>
  <c r="Q4" i="20" s="1"/>
  <c r="P5" i="20"/>
  <c r="P4" i="20" s="1"/>
  <c r="O5" i="20"/>
  <c r="O4" i="20" s="1"/>
  <c r="N5" i="20"/>
  <c r="N4" i="20" s="1"/>
  <c r="M5" i="20"/>
  <c r="M4" i="20" s="1"/>
  <c r="L5" i="20"/>
  <c r="L4" i="20" s="1"/>
  <c r="K5" i="20"/>
  <c r="K4" i="20" s="1"/>
  <c r="J5" i="20"/>
  <c r="J4" i="20" s="1"/>
  <c r="I5" i="20"/>
  <c r="I4" i="20" s="1"/>
  <c r="H5" i="20"/>
  <c r="H4" i="20" s="1"/>
  <c r="G5" i="20"/>
  <c r="G4" i="20" s="1"/>
  <c r="F5" i="20"/>
  <c r="F4" i="20" s="1"/>
  <c r="E5" i="20"/>
  <c r="E4" i="20" s="1"/>
  <c r="D5" i="20"/>
  <c r="D4" i="20" s="1"/>
  <c r="C5" i="20"/>
  <c r="C4" i="20" s="1"/>
  <c r="B2" i="20"/>
  <c r="AG15" i="19"/>
  <c r="AD15" i="19"/>
  <c r="AG14" i="19"/>
  <c r="AD14" i="19"/>
  <c r="B10" i="19"/>
  <c r="B9" i="19"/>
  <c r="B8" i="19"/>
  <c r="B7" i="19"/>
  <c r="B6" i="19"/>
  <c r="AG5" i="19"/>
  <c r="AG4" i="19" s="1"/>
  <c r="AF5" i="19"/>
  <c r="AF4" i="19" s="1"/>
  <c r="AE5" i="19"/>
  <c r="AE4" i="19" s="1"/>
  <c r="AD5" i="19"/>
  <c r="AD4" i="19" s="1"/>
  <c r="AC5" i="19"/>
  <c r="AC4" i="19" s="1"/>
  <c r="AB5" i="19"/>
  <c r="AB4" i="19" s="1"/>
  <c r="AA5" i="19"/>
  <c r="AA4" i="19" s="1"/>
  <c r="Z5" i="19"/>
  <c r="Z4" i="19" s="1"/>
  <c r="Y5" i="19"/>
  <c r="Y4" i="19" s="1"/>
  <c r="X5" i="19"/>
  <c r="X4" i="19" s="1"/>
  <c r="W5" i="19"/>
  <c r="W4" i="19" s="1"/>
  <c r="V5" i="19"/>
  <c r="V4" i="19" s="1"/>
  <c r="U5" i="19"/>
  <c r="U4" i="19" s="1"/>
  <c r="T5" i="19"/>
  <c r="T4" i="19" s="1"/>
  <c r="S5" i="19"/>
  <c r="S4" i="19" s="1"/>
  <c r="R5" i="19"/>
  <c r="R4" i="19" s="1"/>
  <c r="Q5" i="19"/>
  <c r="Q4" i="19" s="1"/>
  <c r="P5" i="19"/>
  <c r="P4" i="19" s="1"/>
  <c r="O5" i="19"/>
  <c r="O4" i="19" s="1"/>
  <c r="N5" i="19"/>
  <c r="N4" i="19" s="1"/>
  <c r="M5" i="19"/>
  <c r="M4" i="19" s="1"/>
  <c r="L5" i="19"/>
  <c r="L4" i="19" s="1"/>
  <c r="K5" i="19"/>
  <c r="K4" i="19" s="1"/>
  <c r="J5" i="19"/>
  <c r="J4" i="19" s="1"/>
  <c r="I5" i="19"/>
  <c r="I4" i="19" s="1"/>
  <c r="H5" i="19"/>
  <c r="H4" i="19" s="1"/>
  <c r="G5" i="19"/>
  <c r="G4" i="19" s="1"/>
  <c r="F5" i="19"/>
  <c r="F4" i="19" s="1"/>
  <c r="E5" i="19"/>
  <c r="E4" i="19" s="1"/>
  <c r="D5" i="19"/>
  <c r="D4" i="19" s="1"/>
  <c r="C5" i="19"/>
  <c r="C4" i="19" s="1"/>
  <c r="B2" i="19"/>
  <c r="B2" i="1"/>
  <c r="B8" i="1"/>
  <c r="B9" i="1"/>
  <c r="AG5" i="1"/>
  <c r="AG4" i="1" s="1"/>
  <c r="AF5" i="1"/>
  <c r="AF4" i="1" s="1"/>
  <c r="AE5" i="1"/>
  <c r="AE4" i="1" s="1"/>
  <c r="AD5" i="1"/>
  <c r="AD4" i="1" s="1"/>
  <c r="AC5" i="1"/>
  <c r="AC4" i="1" s="1"/>
  <c r="AB5" i="1"/>
  <c r="AB4" i="1" s="1"/>
  <c r="AA5" i="1"/>
  <c r="AA4" i="1" s="1"/>
  <c r="Z5" i="1"/>
  <c r="Z4" i="1" s="1"/>
  <c r="Y5" i="1"/>
  <c r="Y4" i="1" s="1"/>
  <c r="X5" i="1"/>
  <c r="X4" i="1" s="1"/>
  <c r="W5" i="1"/>
  <c r="W4" i="1" s="1"/>
  <c r="V5" i="1"/>
  <c r="V4" i="1" s="1"/>
  <c r="U5" i="1"/>
  <c r="U4" i="1" s="1"/>
  <c r="T5" i="1"/>
  <c r="T4" i="1" s="1"/>
  <c r="S5" i="1"/>
  <c r="S4" i="1" s="1"/>
  <c r="R5" i="1"/>
  <c r="R4" i="1" s="1"/>
  <c r="Q5" i="1"/>
  <c r="Q4" i="1" s="1"/>
  <c r="P5" i="1"/>
  <c r="P4" i="1" s="1"/>
  <c r="O5" i="1"/>
  <c r="O4" i="1" s="1"/>
  <c r="N5" i="1"/>
  <c r="N4" i="1" s="1"/>
  <c r="M5" i="1"/>
  <c r="M4" i="1" s="1"/>
  <c r="L5" i="1"/>
  <c r="L4" i="1" s="1"/>
  <c r="K5" i="1"/>
  <c r="K4" i="1" s="1"/>
  <c r="J5" i="1"/>
  <c r="J4" i="1" s="1"/>
  <c r="I5" i="1"/>
  <c r="I4" i="1" s="1"/>
  <c r="H5" i="1"/>
  <c r="H4" i="1" s="1"/>
  <c r="G5" i="1"/>
  <c r="G4" i="1" s="1"/>
  <c r="F5" i="1"/>
  <c r="F4" i="1" s="1"/>
  <c r="E5" i="1"/>
  <c r="E4" i="1" s="1"/>
  <c r="D5" i="1"/>
  <c r="D4" i="1" s="1"/>
  <c r="C5" i="1"/>
  <c r="C4" i="1" s="1"/>
  <c r="AG15" i="1"/>
  <c r="AG14" i="1"/>
  <c r="AD15" i="1"/>
  <c r="AD14" i="1"/>
  <c r="B7" i="1"/>
  <c r="B10" i="1"/>
  <c r="B6" i="1"/>
</calcChain>
</file>

<file path=xl/sharedStrings.xml><?xml version="1.0" encoding="utf-8"?>
<sst xmlns="http://schemas.openxmlformats.org/spreadsheetml/2006/main" count="92" uniqueCount="34">
  <si>
    <t>Year</t>
  </si>
  <si>
    <t>Vacation Tracker</t>
  </si>
  <si>
    <t>by</t>
  </si>
  <si>
    <t>www.team-absence.com</t>
  </si>
  <si>
    <t>Version</t>
  </si>
  <si>
    <t>Member</t>
  </si>
  <si>
    <t>Name</t>
  </si>
  <si>
    <t>Type</t>
  </si>
  <si>
    <t>Vacation</t>
  </si>
  <si>
    <t>Other absence</t>
  </si>
  <si>
    <t>V</t>
  </si>
  <si>
    <t>O</t>
  </si>
  <si>
    <t>Description</t>
  </si>
  <si>
    <t>Legend</t>
  </si>
  <si>
    <t>Date /
Member</t>
  </si>
  <si>
    <r>
      <t xml:space="preserve">👉 Collaborate directly in </t>
    </r>
    <r>
      <rPr>
        <b/>
        <sz val="11"/>
        <color theme="1"/>
        <rFont val="Aptos Narrow"/>
        <family val="2"/>
        <scheme val="minor"/>
      </rPr>
      <t>Microsoft Teams</t>
    </r>
  </si>
  <si>
    <r>
      <t xml:space="preserve">👉 Built-in </t>
    </r>
    <r>
      <rPr>
        <b/>
        <sz val="11"/>
        <color theme="1"/>
        <rFont val="Aptos Narrow"/>
        <family val="2"/>
        <scheme val="minor"/>
      </rPr>
      <t>holiday calendars</t>
    </r>
    <r>
      <rPr>
        <sz val="11"/>
        <color theme="1"/>
        <rFont val="Aptos Narrow"/>
        <family val="2"/>
        <scheme val="minor"/>
      </rPr>
      <t xml:space="preserve"> for 100+ countries</t>
    </r>
  </si>
  <si>
    <r>
      <t xml:space="preserve">👉 Sync your absence with </t>
    </r>
    <r>
      <rPr>
        <b/>
        <sz val="11"/>
        <color theme="1"/>
        <rFont val="Aptos Narrow"/>
        <family val="2"/>
        <scheme val="minor"/>
      </rPr>
      <t>Microsoft Outlook</t>
    </r>
  </si>
  <si>
    <r>
      <t xml:space="preserve">👉 Set up </t>
    </r>
    <r>
      <rPr>
        <b/>
        <sz val="11"/>
        <color theme="1"/>
        <rFont val="Aptos Narrow"/>
        <family val="2"/>
        <scheme val="minor"/>
      </rPr>
      <t>approval workflows</t>
    </r>
    <r>
      <rPr>
        <sz val="11"/>
        <color theme="1"/>
        <rFont val="Aptos Narrow"/>
        <family val="2"/>
        <scheme val="minor"/>
      </rPr>
      <t xml:space="preserve"> and gain </t>
    </r>
    <r>
      <rPr>
        <b/>
        <sz val="11"/>
        <color theme="1"/>
        <rFont val="Aptos Narrow"/>
        <family val="2"/>
        <scheme val="minor"/>
      </rPr>
      <t>useful insights</t>
    </r>
  </si>
  <si>
    <t>Members list</t>
  </si>
  <si>
    <t>Please manage your team once in the table below.</t>
  </si>
  <si>
    <t>1.1</t>
  </si>
  <si>
    <t>Copyright 2025 by hyOffice / Team Absence</t>
  </si>
  <si>
    <t>Adele Vance</t>
  </si>
  <si>
    <t>Kersten Wilber</t>
  </si>
  <si>
    <t>Diego Siciliani</t>
  </si>
  <si>
    <t>Grady Archie</t>
  </si>
  <si>
    <t>Henrietta M'Reilly</t>
  </si>
  <si>
    <t>Take the next step with Team Absence for Microsoft Teams.</t>
  </si>
  <si>
    <t>Tired of spreadsheet chaos and no clear overview?</t>
  </si>
  <si>
    <t>Please manage your team in sheet "Members"</t>
  </si>
  <si>
    <t>or other damages resulting from the use of this file. Please make backups regularly.</t>
  </si>
  <si>
    <r>
      <rPr>
        <b/>
        <sz val="11"/>
        <color theme="0" tint="-0.34998626667073579"/>
        <rFont val="Aptos Narrow"/>
        <family val="2"/>
        <scheme val="minor"/>
      </rPr>
      <t xml:space="preserve">Disclaimer: </t>
    </r>
    <r>
      <rPr>
        <sz val="11"/>
        <color theme="0" tint="-0.34998626667073579"/>
        <rFont val="Aptos Narrow"/>
        <family val="2"/>
        <scheme val="minor"/>
      </rPr>
      <t>This Excel template is provided free of charge and “as is”, without any guarantee of correctness or completeness. hyOffice / Team Absence assumes no liability for data loss, calculation errors,</t>
    </r>
  </si>
  <si>
    <t>Need more members?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</si>
</sst>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"/>
    <numFmt numFmtId="166" formatCode="mmmm\ yyyy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1"/>
      <color theme="8"/>
      <name val="Aptos Narrow"/>
      <family val="2"/>
      <scheme val="minor"/>
    </font>
    <font>
      <b/>
      <sz val="18"/>
      <color theme="8"/>
      <name val="Aptos Narrow"/>
      <family val="2"/>
      <scheme val="minor"/>
    </font>
    <font>
      <u/>
      <sz val="11"/>
      <color theme="0" tint="-0.34998626667073579"/>
      <name val="Aptos Narrow"/>
      <family val="2"/>
      <scheme val="minor"/>
    </font>
    <font>
      <sz val="10"/>
      <color theme="0" tint="-0.34998626667073579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 tint="-0.499984740745262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b/>
      <sz val="16"/>
      <color theme="8"/>
      <name val="Aptos Narrow"/>
      <family val="2"/>
      <scheme val="minor"/>
    </font>
    <font>
      <b/>
      <sz val="20"/>
      <color theme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65" fontId="1" fillId="3" borderId="6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3" fillId="0" borderId="0" xfId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21" xfId="0" applyBorder="1" applyAlignment="1">
      <alignment horizontal="center"/>
    </xf>
    <xf numFmtId="49" fontId="0" fillId="0" borderId="22" xfId="0" applyNumberFormat="1" applyBorder="1" applyAlignment="1" applyProtection="1">
      <alignment horizontal="left"/>
      <protection locked="0"/>
    </xf>
    <xf numFmtId="0" fontId="0" fillId="0" borderId="23" xfId="0" applyBorder="1" applyAlignment="1">
      <alignment horizontal="center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25" xfId="0" applyBorder="1" applyAlignment="1">
      <alignment horizontal="center"/>
    </xf>
    <xf numFmtId="49" fontId="0" fillId="0" borderId="26" xfId="0" applyNumberFormat="1" applyBorder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/>
    <xf numFmtId="166" fontId="19" fillId="0" borderId="0" xfId="0" applyNumberFormat="1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40"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5C2E91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teams.microsoft.com/l/app/2087e568-224c-483f-9b4b-f339d11e64e8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</xdr:row>
      <xdr:rowOff>38101</xdr:rowOff>
    </xdr:from>
    <xdr:to>
      <xdr:col>5</xdr:col>
      <xdr:colOff>352425</xdr:colOff>
      <xdr:row>3</xdr:row>
      <xdr:rowOff>370985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3764A8-6625-6A16-B42C-C6CF33480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857251"/>
          <a:ext cx="2152650" cy="332884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17</xdr:row>
      <xdr:rowOff>57150</xdr:rowOff>
    </xdr:from>
    <xdr:to>
      <xdr:col>3</xdr:col>
      <xdr:colOff>228600</xdr:colOff>
      <xdr:row>20</xdr:row>
      <xdr:rowOff>19050</xdr:rowOff>
    </xdr:to>
    <xdr:sp macro="" textlink="">
      <xdr:nvSpPr>
        <xdr:cNvPr id="2" name="Rectangle: Rounded Corner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9048F8-7BD9-EDBD-116E-4F5D16A3DEC7}"/>
            </a:ext>
          </a:extLst>
        </xdr:cNvPr>
        <xdr:cNvSpPr/>
      </xdr:nvSpPr>
      <xdr:spPr>
        <a:xfrm>
          <a:off x="666750" y="43243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 editAs="oneCell">
    <xdr:from>
      <xdr:col>8</xdr:col>
      <xdr:colOff>400050</xdr:colOff>
      <xdr:row>2</xdr:row>
      <xdr:rowOff>438151</xdr:rowOff>
    </xdr:from>
    <xdr:to>
      <xdr:col>19</xdr:col>
      <xdr:colOff>460341</xdr:colOff>
      <xdr:row>20</xdr:row>
      <xdr:rowOff>95251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776DA-B50C-D389-E182-18654024F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819151"/>
          <a:ext cx="6765891" cy="3810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0A7F9D-0BF2-4B71-B924-8C491641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312F9B-CD66-46B4-A7D2-1C884A8CBFEF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5519E2-D866-4C51-AEC8-E4B2E442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ED4DF-7427-4A79-9E5A-E4F8DF246790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14A9A-D29C-4CEF-B82B-9138BF638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854218-50FF-487F-89EC-097F6DB20F7E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816B9-D631-49A5-B862-455200E1F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915833-A5EE-46E2-8484-E65078E25A5E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842962-C05E-457D-BD37-CA2A71495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76761A-84C8-4AA1-A8BD-5658CAE7E21A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3638550</xdr:colOff>
      <xdr:row>11</xdr:row>
      <xdr:rowOff>152400</xdr:rowOff>
    </xdr:from>
    <xdr:to>
      <xdr:col>2</xdr:col>
      <xdr:colOff>5629275</xdr:colOff>
      <xdr:row>14</xdr:row>
      <xdr:rowOff>38100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7CF930-C801-4F9E-90AC-55BD41C6BD05}"/>
            </a:ext>
          </a:extLst>
        </xdr:cNvPr>
        <xdr:cNvSpPr/>
      </xdr:nvSpPr>
      <xdr:spPr>
        <a:xfrm>
          <a:off x="4543425" y="2371725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DBDEDA-5985-4984-B0EF-0F8062546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10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01684F-5BC9-4D16-813D-78BF6743A659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AC8611-EF99-481D-A965-0B68DEDCD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39550E-46C4-4061-B9B9-4036E6CCEA1B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1A66F-C728-4C78-8CFA-B02D85FB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739DCA-A4E8-4DBC-B314-523357134DE0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C55734-8F8C-4615-81DA-F3E98061B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F34643-9255-42A2-89F3-83FAD5392222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BCD25C-45A8-47EA-9538-6D57B3DA1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95DB5-6540-47C6-94C0-CD268C38388E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21AB08-1558-410C-A98E-056EAA29A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90B1D9-C1BB-4ADB-A3F6-CC1E62D376CC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C20F42-1694-4837-920B-C3E1A2F8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4E88FA-CA9C-4F7D-AA3B-6437716070F0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am-absence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AAD3-0B71-4C36-8487-2BA18287C787}">
  <sheetPr codeName="Sheet1">
    <tabColor theme="8" tint="0.79998168889431442"/>
    <pageSetUpPr fitToPage="1"/>
  </sheetPr>
  <dimension ref="B3:G28"/>
  <sheetViews>
    <sheetView showGridLines="0" tabSelected="1" workbookViewId="0">
      <selection activeCell="C14" sqref="C14"/>
    </sheetView>
  </sheetViews>
  <sheetFormatPr defaultRowHeight="15" x14ac:dyDescent="0.25"/>
  <cols>
    <col min="1" max="1" width="5.140625" customWidth="1"/>
    <col min="2" max="2" width="18.140625" customWidth="1"/>
  </cols>
  <sheetData>
    <row r="3" spans="2:3" ht="46.5" x14ac:dyDescent="0.7">
      <c r="B3" s="17" t="s">
        <v>1</v>
      </c>
    </row>
    <row r="4" spans="2:3" ht="34.5" x14ac:dyDescent="0.55000000000000004">
      <c r="B4" s="18" t="s">
        <v>2</v>
      </c>
    </row>
    <row r="6" spans="2:3" x14ac:dyDescent="0.25">
      <c r="B6" s="1" t="s">
        <v>4</v>
      </c>
      <c r="C6" s="28" t="s">
        <v>21</v>
      </c>
    </row>
    <row r="7" spans="2:3" x14ac:dyDescent="0.25">
      <c r="B7" s="1" t="s">
        <v>0</v>
      </c>
      <c r="C7" s="2">
        <v>2026</v>
      </c>
    </row>
    <row r="10" spans="2:3" ht="21" x14ac:dyDescent="0.35">
      <c r="B10" s="51" t="s">
        <v>29</v>
      </c>
    </row>
    <row r="11" spans="2:3" x14ac:dyDescent="0.25">
      <c r="B11" t="s">
        <v>28</v>
      </c>
    </row>
    <row r="13" spans="2:3" x14ac:dyDescent="0.25">
      <c r="B13" t="s">
        <v>15</v>
      </c>
    </row>
    <row r="14" spans="2:3" x14ac:dyDescent="0.25">
      <c r="B14" t="s">
        <v>16</v>
      </c>
    </row>
    <row r="15" spans="2:3" x14ac:dyDescent="0.25">
      <c r="B15" t="s">
        <v>17</v>
      </c>
    </row>
    <row r="16" spans="2:3" x14ac:dyDescent="0.25">
      <c r="B16" t="s">
        <v>18</v>
      </c>
    </row>
    <row r="23" spans="2:7" x14ac:dyDescent="0.25">
      <c r="C23" s="16"/>
      <c r="D23" s="16"/>
      <c r="E23" s="16"/>
      <c r="F23" s="16"/>
      <c r="G23" s="16"/>
    </row>
    <row r="24" spans="2:7" x14ac:dyDescent="0.25">
      <c r="B24" s="7" t="s">
        <v>32</v>
      </c>
    </row>
    <row r="25" spans="2:7" x14ac:dyDescent="0.25">
      <c r="B25" s="7" t="s">
        <v>31</v>
      </c>
    </row>
    <row r="26" spans="2:7" x14ac:dyDescent="0.25">
      <c r="B26" s="7"/>
    </row>
    <row r="27" spans="2:7" x14ac:dyDescent="0.25">
      <c r="B27" s="7" t="s">
        <v>22</v>
      </c>
    </row>
    <row r="28" spans="2:7" x14ac:dyDescent="0.25">
      <c r="B28" s="21" t="s">
        <v>3</v>
      </c>
    </row>
  </sheetData>
  <sheetProtection algorithmName="SHA-512" hashValue="qB5SBImoObS0tdq1p751rfB0bRyeoAYjMBvYMkbwfnFckxaus52xohw+esmJMjqCVykr4q66ED4cIEZHQnhQ2w==" saltValue="kiPOds+PqfHmM0QxMk1pUw==" spinCount="100000" sheet="1" objects="1" scenarios="1"/>
  <hyperlinks>
    <hyperlink ref="B28" r:id="rId1" xr:uid="{D92D60D0-4865-491B-9DCA-77CB529B4C27}"/>
  </hyperlinks>
  <pageMargins left="0.7" right="0.7" top="0.75" bottom="0.75" header="0.3" footer="0.3"/>
  <pageSetup paperSize="9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D724-AA9E-4ADF-85C4-F4A18A351681}">
  <sheetPr codeName="Sheet10">
    <pageSetUpPr fitToPage="1"/>
  </sheetPr>
  <dimension ref="B1:AG20"/>
  <sheetViews>
    <sheetView showGridLines="0" zoomScaleNormal="100" workbookViewId="0">
      <selection activeCell="B14" sqref="B14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8</v>
      </c>
    </row>
    <row r="2" spans="2:33" s="31" customFormat="1" ht="26.25" x14ac:dyDescent="0.25">
      <c r="B2" s="52">
        <f>DATE(Year,B1,1)</f>
        <v>46235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46235</v>
      </c>
      <c r="D4" s="9">
        <f t="shared" ref="D4:AG4" si="0">D5</f>
        <v>46236</v>
      </c>
      <c r="E4" s="9">
        <f t="shared" si="0"/>
        <v>46237</v>
      </c>
      <c r="F4" s="9">
        <f t="shared" si="0"/>
        <v>46238</v>
      </c>
      <c r="G4" s="9">
        <f t="shared" si="0"/>
        <v>46239</v>
      </c>
      <c r="H4" s="9">
        <f t="shared" si="0"/>
        <v>46240</v>
      </c>
      <c r="I4" s="9">
        <f t="shared" si="0"/>
        <v>46241</v>
      </c>
      <c r="J4" s="9">
        <f t="shared" si="0"/>
        <v>46242</v>
      </c>
      <c r="K4" s="9">
        <f t="shared" si="0"/>
        <v>46243</v>
      </c>
      <c r="L4" s="9">
        <f t="shared" si="0"/>
        <v>46244</v>
      </c>
      <c r="M4" s="9">
        <f t="shared" si="0"/>
        <v>46245</v>
      </c>
      <c r="N4" s="9">
        <f t="shared" si="0"/>
        <v>46246</v>
      </c>
      <c r="O4" s="9">
        <f t="shared" si="0"/>
        <v>46247</v>
      </c>
      <c r="P4" s="9">
        <f t="shared" si="0"/>
        <v>46248</v>
      </c>
      <c r="Q4" s="9">
        <f t="shared" si="0"/>
        <v>46249</v>
      </c>
      <c r="R4" s="9">
        <f t="shared" si="0"/>
        <v>46250</v>
      </c>
      <c r="S4" s="9">
        <f t="shared" si="0"/>
        <v>46251</v>
      </c>
      <c r="T4" s="9">
        <f t="shared" si="0"/>
        <v>46252</v>
      </c>
      <c r="U4" s="9">
        <f t="shared" si="0"/>
        <v>46253</v>
      </c>
      <c r="V4" s="9">
        <f t="shared" si="0"/>
        <v>46254</v>
      </c>
      <c r="W4" s="9">
        <f t="shared" si="0"/>
        <v>46255</v>
      </c>
      <c r="X4" s="9">
        <f t="shared" si="0"/>
        <v>46256</v>
      </c>
      <c r="Y4" s="9">
        <f t="shared" si="0"/>
        <v>46257</v>
      </c>
      <c r="Z4" s="9">
        <f t="shared" si="0"/>
        <v>46258</v>
      </c>
      <c r="AA4" s="9">
        <f t="shared" si="0"/>
        <v>46259</v>
      </c>
      <c r="AB4" s="9">
        <f t="shared" si="0"/>
        <v>46260</v>
      </c>
      <c r="AC4" s="9">
        <f t="shared" si="0"/>
        <v>46261</v>
      </c>
      <c r="AD4" s="9">
        <f t="shared" si="0"/>
        <v>46262</v>
      </c>
      <c r="AE4" s="9">
        <f t="shared" si="0"/>
        <v>46263</v>
      </c>
      <c r="AF4" s="9">
        <f t="shared" si="0"/>
        <v>46264</v>
      </c>
      <c r="AG4" s="10">
        <f t="shared" si="0"/>
        <v>46265</v>
      </c>
    </row>
    <row r="5" spans="2:33" ht="15.75" thickBot="1" x14ac:dyDescent="0.3">
      <c r="B5" s="49"/>
      <c r="C5" s="11">
        <f>IF(DAY(DATE(Year,$B$1,1))=1, DATE(Year,$B$1,1), "")</f>
        <v>46235</v>
      </c>
      <c r="D5" s="11">
        <f>IF(DAY(DATE(Year,$B$1,2))=2, DATE(Year,$B$1,2), "")</f>
        <v>46236</v>
      </c>
      <c r="E5" s="11">
        <f>IF(DAY(DATE(Year,$B$1,3))=3, DATE(Year,$B$1,3), "")</f>
        <v>46237</v>
      </c>
      <c r="F5" s="11">
        <f>IF(DAY(DATE(Year,$B$1,4))=4, DATE(Year,$B$1,4), "")</f>
        <v>46238</v>
      </c>
      <c r="G5" s="11">
        <f>IF(DAY(DATE(Year,$B$1,5))=5, DATE(Year,$B$1,5), "")</f>
        <v>46239</v>
      </c>
      <c r="H5" s="11">
        <f>IF(DAY(DATE(Year,$B$1,6))=6, DATE(Year,$B$1,6), "")</f>
        <v>46240</v>
      </c>
      <c r="I5" s="11">
        <f>IF(DAY(DATE(Year,$B$1,7))=7, DATE(Year,$B$1,7), "")</f>
        <v>46241</v>
      </c>
      <c r="J5" s="11">
        <f>IF(DAY(DATE(Year,$B$1,8))=8, DATE(Year,$B$1,8), "")</f>
        <v>46242</v>
      </c>
      <c r="K5" s="11">
        <f>IF(DAY(DATE(Year,$B$1,9))=9, DATE(Year,$B$1,9), "")</f>
        <v>46243</v>
      </c>
      <c r="L5" s="11">
        <f>IF(DAY(DATE(Year,$B$1,10))=10, DATE(Year,$B$1,10), "")</f>
        <v>46244</v>
      </c>
      <c r="M5" s="11">
        <f>IF(DAY(DATE(Year,$B$1,11))=11, DATE(Year,$B$1,11), "")</f>
        <v>46245</v>
      </c>
      <c r="N5" s="11">
        <f>IF(DAY(DATE(Year,$B$1,12))=12, DATE(Year,$B$1,12), "")</f>
        <v>46246</v>
      </c>
      <c r="O5" s="11">
        <f>IF(DAY(DATE(Year,$B$1,13))=13, DATE(Year,$B$1,13), "")</f>
        <v>46247</v>
      </c>
      <c r="P5" s="11">
        <f>IF(DAY(DATE(Year,$B$1,14))=14, DATE(Year,$B$1,14), "")</f>
        <v>46248</v>
      </c>
      <c r="Q5" s="11">
        <f>IF(DAY(DATE(Year,$B$1,15))=15, DATE(Year,$B$1,15), "")</f>
        <v>46249</v>
      </c>
      <c r="R5" s="11">
        <f>IF(DAY(DATE(Year,$B$1,16))=16, DATE(Year,$B$1,16), "")</f>
        <v>46250</v>
      </c>
      <c r="S5" s="11">
        <f>IF(DAY(DATE(Year,$B$1,17))=17, DATE(Year,$B$1,17), "")</f>
        <v>46251</v>
      </c>
      <c r="T5" s="11">
        <f>IF(DAY(DATE(Year,$B$1,18))=18, DATE(Year,$B$1,18), "")</f>
        <v>46252</v>
      </c>
      <c r="U5" s="11">
        <f>IF(DAY(DATE(Year,$B$1,19))=19, DATE(Year,$B$1,19), "")</f>
        <v>46253</v>
      </c>
      <c r="V5" s="11">
        <f>IF(DAY(DATE(Year,$B$1,20))=20, DATE(Year,$B$1,20), "")</f>
        <v>46254</v>
      </c>
      <c r="W5" s="11">
        <f>IF(DAY(DATE(Year,$B$1,21))=21, DATE(Year,$B$1,21), "")</f>
        <v>46255</v>
      </c>
      <c r="X5" s="11">
        <f>IF(DAY(DATE(Year,$B$1,22))=22, DATE(Year,$B$1,22), "")</f>
        <v>46256</v>
      </c>
      <c r="Y5" s="11">
        <f>IF(DAY(DATE(Year,$B$1,23))=23, DATE(Year,$B$1,23), "")</f>
        <v>46257</v>
      </c>
      <c r="Z5" s="11">
        <f>IF(DAY(DATE(Year,$B$1,24))=24, DATE(Year,$B$1,24), "")</f>
        <v>46258</v>
      </c>
      <c r="AA5" s="11">
        <f>IF(DAY(DATE(Year,$B$1,25))=25, DATE(Year,$B$1,25), "")</f>
        <v>46259</v>
      </c>
      <c r="AB5" s="11">
        <f>IF(DAY(DATE(Year,$B$1,26))=26, DATE(Year,$B$1,26), "")</f>
        <v>46260</v>
      </c>
      <c r="AC5" s="11">
        <f>IF(DAY(DATE(Year,$B$1,27))=27, DATE(Year,$B$1,27), "")</f>
        <v>46261</v>
      </c>
      <c r="AD5" s="11">
        <f>IF(DAY(DATE(Year,$B$1,28))=28, DATE(Year,$B$1,28), "")</f>
        <v>46262</v>
      </c>
      <c r="AE5" s="11">
        <f>IF(DAY(DATE(Year,$B$1,29))=29, DATE(Year,$B$1,29), "")</f>
        <v>46263</v>
      </c>
      <c r="AF5" s="11">
        <f>IF(DAY(DATE(Year,$B$1,30))=30, DATE(Year,$B$1,30), "")</f>
        <v>46264</v>
      </c>
      <c r="AG5" s="12">
        <f>IF(DAY(DATE(Year,$B$1,31))=31, DATE(Year,$B$1,31), "")</f>
        <v>46265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bQTcKP2Cg2rK/UwWFOEY6z8dCwKULWoQ/sbPFVWOJ4YqhoA0f5KJnXar3yA9JgJErh+HyWYh4R4lb2r98QUptg==" saltValue="KOrEK8jxgqblHyLr5qJNNA==" spinCount="100000" sheet="1" objects="1" scenarios="1"/>
  <mergeCells count="1">
    <mergeCell ref="B4:B5"/>
  </mergeCells>
  <conditionalFormatting sqref="C4:AG10">
    <cfRule type="expression" dxfId="14" priority="3">
      <formula>OR(WEEKDAY(C$5,2)=6, WEEKDAY(C$5,2)=7)</formula>
    </cfRule>
  </conditionalFormatting>
  <conditionalFormatting sqref="C13:AB13 AD13:AG13 R14:W14 B14:C15 AA14:AA15 AD14:AE15 AG14:AG15 D14:P16 S15:W15 S16:AA16 C6:AG12">
    <cfRule type="cellIs" dxfId="13" priority="1" operator="equal">
      <formula>"O"</formula>
    </cfRule>
    <cfRule type="cellIs" dxfId="12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745DBF-475E-4F46-B2D9-CCC8BD1E99C2}">
          <x14:formula1>
            <xm:f>Data!$B$3:$B$4</xm:f>
          </x14:formula1>
          <xm:sqref>C6:AG10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0C900-822A-418E-86F9-6372C8C305D9}">
  <sheetPr codeName="Sheet11">
    <pageSetUpPr fitToPage="1"/>
  </sheetPr>
  <dimension ref="B1:AG20"/>
  <sheetViews>
    <sheetView showGridLines="0" zoomScaleNormal="100" workbookViewId="0">
      <selection activeCell="G21" sqref="G2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9</v>
      </c>
    </row>
    <row r="2" spans="2:33" s="31" customFormat="1" ht="26.25" x14ac:dyDescent="0.25">
      <c r="B2" s="52">
        <f>DATE(Year,B1,1)</f>
        <v>46266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46266</v>
      </c>
      <c r="D4" s="9">
        <f t="shared" ref="D4:AG4" si="0">D5</f>
        <v>46267</v>
      </c>
      <c r="E4" s="9">
        <f t="shared" si="0"/>
        <v>46268</v>
      </c>
      <c r="F4" s="9">
        <f t="shared" si="0"/>
        <v>46269</v>
      </c>
      <c r="G4" s="9">
        <f t="shared" si="0"/>
        <v>46270</v>
      </c>
      <c r="H4" s="9">
        <f t="shared" si="0"/>
        <v>46271</v>
      </c>
      <c r="I4" s="9">
        <f t="shared" si="0"/>
        <v>46272</v>
      </c>
      <c r="J4" s="9">
        <f t="shared" si="0"/>
        <v>46273</v>
      </c>
      <c r="K4" s="9">
        <f t="shared" si="0"/>
        <v>46274</v>
      </c>
      <c r="L4" s="9">
        <f t="shared" si="0"/>
        <v>46275</v>
      </c>
      <c r="M4" s="9">
        <f t="shared" si="0"/>
        <v>46276</v>
      </c>
      <c r="N4" s="9">
        <f t="shared" si="0"/>
        <v>46277</v>
      </c>
      <c r="O4" s="9">
        <f t="shared" si="0"/>
        <v>46278</v>
      </c>
      <c r="P4" s="9">
        <f t="shared" si="0"/>
        <v>46279</v>
      </c>
      <c r="Q4" s="9">
        <f t="shared" si="0"/>
        <v>46280</v>
      </c>
      <c r="R4" s="9">
        <f t="shared" si="0"/>
        <v>46281</v>
      </c>
      <c r="S4" s="9">
        <f t="shared" si="0"/>
        <v>46282</v>
      </c>
      <c r="T4" s="9">
        <f t="shared" si="0"/>
        <v>46283</v>
      </c>
      <c r="U4" s="9">
        <f t="shared" si="0"/>
        <v>46284</v>
      </c>
      <c r="V4" s="9">
        <f t="shared" si="0"/>
        <v>46285</v>
      </c>
      <c r="W4" s="9">
        <f t="shared" si="0"/>
        <v>46286</v>
      </c>
      <c r="X4" s="9">
        <f t="shared" si="0"/>
        <v>46287</v>
      </c>
      <c r="Y4" s="9">
        <f t="shared" si="0"/>
        <v>46288</v>
      </c>
      <c r="Z4" s="9">
        <f t="shared" si="0"/>
        <v>46289</v>
      </c>
      <c r="AA4" s="9">
        <f t="shared" si="0"/>
        <v>46290</v>
      </c>
      <c r="AB4" s="9">
        <f t="shared" si="0"/>
        <v>46291</v>
      </c>
      <c r="AC4" s="9">
        <f t="shared" si="0"/>
        <v>46292</v>
      </c>
      <c r="AD4" s="9">
        <f t="shared" si="0"/>
        <v>46293</v>
      </c>
      <c r="AE4" s="9">
        <f t="shared" si="0"/>
        <v>46294</v>
      </c>
      <c r="AF4" s="9">
        <f t="shared" si="0"/>
        <v>46295</v>
      </c>
      <c r="AG4" s="10" t="str">
        <f t="shared" si="0"/>
        <v/>
      </c>
    </row>
    <row r="5" spans="2:33" ht="15.75" thickBot="1" x14ac:dyDescent="0.3">
      <c r="B5" s="49"/>
      <c r="C5" s="11">
        <f>IF(DAY(DATE(Year,$B$1,1))=1, DATE(Year,$B$1,1), "")</f>
        <v>46266</v>
      </c>
      <c r="D5" s="11">
        <f>IF(DAY(DATE(Year,$B$1,2))=2, DATE(Year,$B$1,2), "")</f>
        <v>46267</v>
      </c>
      <c r="E5" s="11">
        <f>IF(DAY(DATE(Year,$B$1,3))=3, DATE(Year,$B$1,3), "")</f>
        <v>46268</v>
      </c>
      <c r="F5" s="11">
        <f>IF(DAY(DATE(Year,$B$1,4))=4, DATE(Year,$B$1,4), "")</f>
        <v>46269</v>
      </c>
      <c r="G5" s="11">
        <f>IF(DAY(DATE(Year,$B$1,5))=5, DATE(Year,$B$1,5), "")</f>
        <v>46270</v>
      </c>
      <c r="H5" s="11">
        <f>IF(DAY(DATE(Year,$B$1,6))=6, DATE(Year,$B$1,6), "")</f>
        <v>46271</v>
      </c>
      <c r="I5" s="11">
        <f>IF(DAY(DATE(Year,$B$1,7))=7, DATE(Year,$B$1,7), "")</f>
        <v>46272</v>
      </c>
      <c r="J5" s="11">
        <f>IF(DAY(DATE(Year,$B$1,8))=8, DATE(Year,$B$1,8), "")</f>
        <v>46273</v>
      </c>
      <c r="K5" s="11">
        <f>IF(DAY(DATE(Year,$B$1,9))=9, DATE(Year,$B$1,9), "")</f>
        <v>46274</v>
      </c>
      <c r="L5" s="11">
        <f>IF(DAY(DATE(Year,$B$1,10))=10, DATE(Year,$B$1,10), "")</f>
        <v>46275</v>
      </c>
      <c r="M5" s="11">
        <f>IF(DAY(DATE(Year,$B$1,11))=11, DATE(Year,$B$1,11), "")</f>
        <v>46276</v>
      </c>
      <c r="N5" s="11">
        <f>IF(DAY(DATE(Year,$B$1,12))=12, DATE(Year,$B$1,12), "")</f>
        <v>46277</v>
      </c>
      <c r="O5" s="11">
        <f>IF(DAY(DATE(Year,$B$1,13))=13, DATE(Year,$B$1,13), "")</f>
        <v>46278</v>
      </c>
      <c r="P5" s="11">
        <f>IF(DAY(DATE(Year,$B$1,14))=14, DATE(Year,$B$1,14), "")</f>
        <v>46279</v>
      </c>
      <c r="Q5" s="11">
        <f>IF(DAY(DATE(Year,$B$1,15))=15, DATE(Year,$B$1,15), "")</f>
        <v>46280</v>
      </c>
      <c r="R5" s="11">
        <f>IF(DAY(DATE(Year,$B$1,16))=16, DATE(Year,$B$1,16), "")</f>
        <v>46281</v>
      </c>
      <c r="S5" s="11">
        <f>IF(DAY(DATE(Year,$B$1,17))=17, DATE(Year,$B$1,17), "")</f>
        <v>46282</v>
      </c>
      <c r="T5" s="11">
        <f>IF(DAY(DATE(Year,$B$1,18))=18, DATE(Year,$B$1,18), "")</f>
        <v>46283</v>
      </c>
      <c r="U5" s="11">
        <f>IF(DAY(DATE(Year,$B$1,19))=19, DATE(Year,$B$1,19), "")</f>
        <v>46284</v>
      </c>
      <c r="V5" s="11">
        <f>IF(DAY(DATE(Year,$B$1,20))=20, DATE(Year,$B$1,20), "")</f>
        <v>46285</v>
      </c>
      <c r="W5" s="11">
        <f>IF(DAY(DATE(Year,$B$1,21))=21, DATE(Year,$B$1,21), "")</f>
        <v>46286</v>
      </c>
      <c r="X5" s="11">
        <f>IF(DAY(DATE(Year,$B$1,22))=22, DATE(Year,$B$1,22), "")</f>
        <v>46287</v>
      </c>
      <c r="Y5" s="11">
        <f>IF(DAY(DATE(Year,$B$1,23))=23, DATE(Year,$B$1,23), "")</f>
        <v>46288</v>
      </c>
      <c r="Z5" s="11">
        <f>IF(DAY(DATE(Year,$B$1,24))=24, DATE(Year,$B$1,24), "")</f>
        <v>46289</v>
      </c>
      <c r="AA5" s="11">
        <f>IF(DAY(DATE(Year,$B$1,25))=25, DATE(Year,$B$1,25), "")</f>
        <v>46290</v>
      </c>
      <c r="AB5" s="11">
        <f>IF(DAY(DATE(Year,$B$1,26))=26, DATE(Year,$B$1,26), "")</f>
        <v>46291</v>
      </c>
      <c r="AC5" s="11">
        <f>IF(DAY(DATE(Year,$B$1,27))=27, DATE(Year,$B$1,27), "")</f>
        <v>46292</v>
      </c>
      <c r="AD5" s="11">
        <f>IF(DAY(DATE(Year,$B$1,28))=28, DATE(Year,$B$1,28), "")</f>
        <v>46293</v>
      </c>
      <c r="AE5" s="11">
        <f>IF(DAY(DATE(Year,$B$1,29))=29, DATE(Year,$B$1,29), "")</f>
        <v>46294</v>
      </c>
      <c r="AF5" s="11">
        <f>IF(DAY(DATE(Year,$B$1,30))=30, DATE(Year,$B$1,30), "")</f>
        <v>46295</v>
      </c>
      <c r="AG5" s="12" t="str">
        <f>IF(DAY(DATE(Year,$B$1,31))=31, DATE(Year,$B$1,31), "")</f>
        <v/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n+66MZz5lc/h1ieQSkJNGtkNmZNLtsOlo1ZupvwlYXtNnmv/1rOICtQ3WL+c/Nut4CbHCtdOTGxgpLwAVFFMng==" saltValue="zVkEdV7d6vODyHRwBPf7qg==" spinCount="100000" sheet="1" objects="1" scenarios="1"/>
  <mergeCells count="1">
    <mergeCell ref="B4:B5"/>
  </mergeCells>
  <conditionalFormatting sqref="C4:AG10">
    <cfRule type="expression" dxfId="11" priority="3">
      <formula>OR(WEEKDAY(C$5,2)=6, WEEKDAY(C$5,2)=7)</formula>
    </cfRule>
  </conditionalFormatting>
  <conditionalFormatting sqref="C13:AB13 AD13:AG13 R14:W14 B14:C15 AA14:AA15 AD14:AE15 AG14:AG15 D14:P16 S15:W15 S16:AA16 C6:AG12">
    <cfRule type="cellIs" dxfId="10" priority="1" operator="equal">
      <formula>"O"</formula>
    </cfRule>
    <cfRule type="cellIs" dxfId="9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F5EAFB-6D92-4161-B74F-90D50E34124D}">
          <x14:formula1>
            <xm:f>Data!$B$3:$B$4</xm:f>
          </x14:formula1>
          <xm:sqref>C6:AG10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2AE3-918E-43FF-A3C6-AF1AB5903463}">
  <sheetPr codeName="Sheet12">
    <pageSetUpPr fitToPage="1"/>
  </sheetPr>
  <dimension ref="B1:AG20"/>
  <sheetViews>
    <sheetView showGridLines="0" zoomScaleNormal="100" workbookViewId="0">
      <selection activeCell="G24" sqref="G24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10</v>
      </c>
    </row>
    <row r="2" spans="2:33" s="31" customFormat="1" ht="26.25" x14ac:dyDescent="0.25">
      <c r="B2" s="52">
        <f>DATE(Year,B1,1)</f>
        <v>46296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46296</v>
      </c>
      <c r="D4" s="9">
        <f t="shared" ref="D4:AG4" si="0">D5</f>
        <v>46297</v>
      </c>
      <c r="E4" s="9">
        <f t="shared" si="0"/>
        <v>46298</v>
      </c>
      <c r="F4" s="9">
        <f t="shared" si="0"/>
        <v>46299</v>
      </c>
      <c r="G4" s="9">
        <f t="shared" si="0"/>
        <v>46300</v>
      </c>
      <c r="H4" s="9">
        <f t="shared" si="0"/>
        <v>46301</v>
      </c>
      <c r="I4" s="9">
        <f t="shared" si="0"/>
        <v>46302</v>
      </c>
      <c r="J4" s="9">
        <f t="shared" si="0"/>
        <v>46303</v>
      </c>
      <c r="K4" s="9">
        <f t="shared" si="0"/>
        <v>46304</v>
      </c>
      <c r="L4" s="9">
        <f t="shared" si="0"/>
        <v>46305</v>
      </c>
      <c r="M4" s="9">
        <f t="shared" si="0"/>
        <v>46306</v>
      </c>
      <c r="N4" s="9">
        <f t="shared" si="0"/>
        <v>46307</v>
      </c>
      <c r="O4" s="9">
        <f t="shared" si="0"/>
        <v>46308</v>
      </c>
      <c r="P4" s="9">
        <f t="shared" si="0"/>
        <v>46309</v>
      </c>
      <c r="Q4" s="9">
        <f t="shared" si="0"/>
        <v>46310</v>
      </c>
      <c r="R4" s="9">
        <f t="shared" si="0"/>
        <v>46311</v>
      </c>
      <c r="S4" s="9">
        <f t="shared" si="0"/>
        <v>46312</v>
      </c>
      <c r="T4" s="9">
        <f t="shared" si="0"/>
        <v>46313</v>
      </c>
      <c r="U4" s="9">
        <f t="shared" si="0"/>
        <v>46314</v>
      </c>
      <c r="V4" s="9">
        <f t="shared" si="0"/>
        <v>46315</v>
      </c>
      <c r="W4" s="9">
        <f t="shared" si="0"/>
        <v>46316</v>
      </c>
      <c r="X4" s="9">
        <f t="shared" si="0"/>
        <v>46317</v>
      </c>
      <c r="Y4" s="9">
        <f t="shared" si="0"/>
        <v>46318</v>
      </c>
      <c r="Z4" s="9">
        <f t="shared" si="0"/>
        <v>46319</v>
      </c>
      <c r="AA4" s="9">
        <f t="shared" si="0"/>
        <v>46320</v>
      </c>
      <c r="AB4" s="9">
        <f t="shared" si="0"/>
        <v>46321</v>
      </c>
      <c r="AC4" s="9">
        <f t="shared" si="0"/>
        <v>46322</v>
      </c>
      <c r="AD4" s="9">
        <f t="shared" si="0"/>
        <v>46323</v>
      </c>
      <c r="AE4" s="9">
        <f t="shared" si="0"/>
        <v>46324</v>
      </c>
      <c r="AF4" s="9">
        <f t="shared" si="0"/>
        <v>46325</v>
      </c>
      <c r="AG4" s="10">
        <f t="shared" si="0"/>
        <v>46326</v>
      </c>
    </row>
    <row r="5" spans="2:33" ht="15.75" thickBot="1" x14ac:dyDescent="0.3">
      <c r="B5" s="49"/>
      <c r="C5" s="11">
        <f>IF(DAY(DATE(Year,$B$1,1))=1, DATE(Year,$B$1,1), "")</f>
        <v>46296</v>
      </c>
      <c r="D5" s="11">
        <f>IF(DAY(DATE(Year,$B$1,2))=2, DATE(Year,$B$1,2), "")</f>
        <v>46297</v>
      </c>
      <c r="E5" s="11">
        <f>IF(DAY(DATE(Year,$B$1,3))=3, DATE(Year,$B$1,3), "")</f>
        <v>46298</v>
      </c>
      <c r="F5" s="11">
        <f>IF(DAY(DATE(Year,$B$1,4))=4, DATE(Year,$B$1,4), "")</f>
        <v>46299</v>
      </c>
      <c r="G5" s="11">
        <f>IF(DAY(DATE(Year,$B$1,5))=5, DATE(Year,$B$1,5), "")</f>
        <v>46300</v>
      </c>
      <c r="H5" s="11">
        <f>IF(DAY(DATE(Year,$B$1,6))=6, DATE(Year,$B$1,6), "")</f>
        <v>46301</v>
      </c>
      <c r="I5" s="11">
        <f>IF(DAY(DATE(Year,$B$1,7))=7, DATE(Year,$B$1,7), "")</f>
        <v>46302</v>
      </c>
      <c r="J5" s="11">
        <f>IF(DAY(DATE(Year,$B$1,8))=8, DATE(Year,$B$1,8), "")</f>
        <v>46303</v>
      </c>
      <c r="K5" s="11">
        <f>IF(DAY(DATE(Year,$B$1,9))=9, DATE(Year,$B$1,9), "")</f>
        <v>46304</v>
      </c>
      <c r="L5" s="11">
        <f>IF(DAY(DATE(Year,$B$1,10))=10, DATE(Year,$B$1,10), "")</f>
        <v>46305</v>
      </c>
      <c r="M5" s="11">
        <f>IF(DAY(DATE(Year,$B$1,11))=11, DATE(Year,$B$1,11), "")</f>
        <v>46306</v>
      </c>
      <c r="N5" s="11">
        <f>IF(DAY(DATE(Year,$B$1,12))=12, DATE(Year,$B$1,12), "")</f>
        <v>46307</v>
      </c>
      <c r="O5" s="11">
        <f>IF(DAY(DATE(Year,$B$1,13))=13, DATE(Year,$B$1,13), "")</f>
        <v>46308</v>
      </c>
      <c r="P5" s="11">
        <f>IF(DAY(DATE(Year,$B$1,14))=14, DATE(Year,$B$1,14), "")</f>
        <v>46309</v>
      </c>
      <c r="Q5" s="11">
        <f>IF(DAY(DATE(Year,$B$1,15))=15, DATE(Year,$B$1,15), "")</f>
        <v>46310</v>
      </c>
      <c r="R5" s="11">
        <f>IF(DAY(DATE(Year,$B$1,16))=16, DATE(Year,$B$1,16), "")</f>
        <v>46311</v>
      </c>
      <c r="S5" s="11">
        <f>IF(DAY(DATE(Year,$B$1,17))=17, DATE(Year,$B$1,17), "")</f>
        <v>46312</v>
      </c>
      <c r="T5" s="11">
        <f>IF(DAY(DATE(Year,$B$1,18))=18, DATE(Year,$B$1,18), "")</f>
        <v>46313</v>
      </c>
      <c r="U5" s="11">
        <f>IF(DAY(DATE(Year,$B$1,19))=19, DATE(Year,$B$1,19), "")</f>
        <v>46314</v>
      </c>
      <c r="V5" s="11">
        <f>IF(DAY(DATE(Year,$B$1,20))=20, DATE(Year,$B$1,20), "")</f>
        <v>46315</v>
      </c>
      <c r="W5" s="11">
        <f>IF(DAY(DATE(Year,$B$1,21))=21, DATE(Year,$B$1,21), "")</f>
        <v>46316</v>
      </c>
      <c r="X5" s="11">
        <f>IF(DAY(DATE(Year,$B$1,22))=22, DATE(Year,$B$1,22), "")</f>
        <v>46317</v>
      </c>
      <c r="Y5" s="11">
        <f>IF(DAY(DATE(Year,$B$1,23))=23, DATE(Year,$B$1,23), "")</f>
        <v>46318</v>
      </c>
      <c r="Z5" s="11">
        <f>IF(DAY(DATE(Year,$B$1,24))=24, DATE(Year,$B$1,24), "")</f>
        <v>46319</v>
      </c>
      <c r="AA5" s="11">
        <f>IF(DAY(DATE(Year,$B$1,25))=25, DATE(Year,$B$1,25), "")</f>
        <v>46320</v>
      </c>
      <c r="AB5" s="11">
        <f>IF(DAY(DATE(Year,$B$1,26))=26, DATE(Year,$B$1,26), "")</f>
        <v>46321</v>
      </c>
      <c r="AC5" s="11">
        <f>IF(DAY(DATE(Year,$B$1,27))=27, DATE(Year,$B$1,27), "")</f>
        <v>46322</v>
      </c>
      <c r="AD5" s="11">
        <f>IF(DAY(DATE(Year,$B$1,28))=28, DATE(Year,$B$1,28), "")</f>
        <v>46323</v>
      </c>
      <c r="AE5" s="11">
        <f>IF(DAY(DATE(Year,$B$1,29))=29, DATE(Year,$B$1,29), "")</f>
        <v>46324</v>
      </c>
      <c r="AF5" s="11">
        <f>IF(DAY(DATE(Year,$B$1,30))=30, DATE(Year,$B$1,30), "")</f>
        <v>46325</v>
      </c>
      <c r="AG5" s="12">
        <f>IF(DAY(DATE(Year,$B$1,31))=31, DATE(Year,$B$1,31), "")</f>
        <v>46326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G8hMMMdJI2w8wfXmfORAravz00ASb8lbuAwep2NgYtESHkOyNh7gfpTHiTtrfpJuvjY/YO0wt4pPWaSjsJBleA==" saltValue="eJLv4yudzHgQaMiSKRghWQ==" spinCount="100000" sheet="1" objects="1" scenarios="1"/>
  <mergeCells count="1">
    <mergeCell ref="B4:B5"/>
  </mergeCells>
  <conditionalFormatting sqref="C4:AG10">
    <cfRule type="expression" dxfId="8" priority="3">
      <formula>OR(WEEKDAY(C$5,2)=6, WEEKDAY(C$5,2)=7)</formula>
    </cfRule>
  </conditionalFormatting>
  <conditionalFormatting sqref="C13:AB13 AD13:AG13 R14:W14 B14:C15 AA14:AA15 AD14:AE15 AG14:AG15 D14:P16 S15:W15 S16:AA16 C6:AG12">
    <cfRule type="cellIs" dxfId="7" priority="1" operator="equal">
      <formula>"O"</formula>
    </cfRule>
    <cfRule type="cellIs" dxfId="6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7E86F9-80A2-4E2C-A17C-7E727E73D09B}">
          <x14:formula1>
            <xm:f>Data!$B$3:$B$4</xm:f>
          </x14:formula1>
          <xm:sqref>C6:AG10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DB1B5-A425-4B9A-BA38-094B34F9F34D}">
  <sheetPr codeName="Sheet13">
    <pageSetUpPr fitToPage="1"/>
  </sheetPr>
  <dimension ref="B1:AG20"/>
  <sheetViews>
    <sheetView showGridLines="0" zoomScaleNormal="100" workbookViewId="0">
      <selection activeCell="B13" sqref="B13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11</v>
      </c>
    </row>
    <row r="2" spans="2:33" s="31" customFormat="1" ht="26.25" x14ac:dyDescent="0.25">
      <c r="B2" s="52">
        <f>DATE(Year,B1,1)</f>
        <v>46327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46327</v>
      </c>
      <c r="D4" s="9">
        <f t="shared" ref="D4:AG4" si="0">D5</f>
        <v>46328</v>
      </c>
      <c r="E4" s="9">
        <f t="shared" si="0"/>
        <v>46329</v>
      </c>
      <c r="F4" s="9">
        <f t="shared" si="0"/>
        <v>46330</v>
      </c>
      <c r="G4" s="9">
        <f t="shared" si="0"/>
        <v>46331</v>
      </c>
      <c r="H4" s="9">
        <f t="shared" si="0"/>
        <v>46332</v>
      </c>
      <c r="I4" s="9">
        <f t="shared" si="0"/>
        <v>46333</v>
      </c>
      <c r="J4" s="9">
        <f t="shared" si="0"/>
        <v>46334</v>
      </c>
      <c r="K4" s="9">
        <f t="shared" si="0"/>
        <v>46335</v>
      </c>
      <c r="L4" s="9">
        <f t="shared" si="0"/>
        <v>46336</v>
      </c>
      <c r="M4" s="9">
        <f t="shared" si="0"/>
        <v>46337</v>
      </c>
      <c r="N4" s="9">
        <f t="shared" si="0"/>
        <v>46338</v>
      </c>
      <c r="O4" s="9">
        <f t="shared" si="0"/>
        <v>46339</v>
      </c>
      <c r="P4" s="9">
        <f t="shared" si="0"/>
        <v>46340</v>
      </c>
      <c r="Q4" s="9">
        <f t="shared" si="0"/>
        <v>46341</v>
      </c>
      <c r="R4" s="9">
        <f t="shared" si="0"/>
        <v>46342</v>
      </c>
      <c r="S4" s="9">
        <f t="shared" si="0"/>
        <v>46343</v>
      </c>
      <c r="T4" s="9">
        <f t="shared" si="0"/>
        <v>46344</v>
      </c>
      <c r="U4" s="9">
        <f t="shared" si="0"/>
        <v>46345</v>
      </c>
      <c r="V4" s="9">
        <f t="shared" si="0"/>
        <v>46346</v>
      </c>
      <c r="W4" s="9">
        <f t="shared" si="0"/>
        <v>46347</v>
      </c>
      <c r="X4" s="9">
        <f t="shared" si="0"/>
        <v>46348</v>
      </c>
      <c r="Y4" s="9">
        <f t="shared" si="0"/>
        <v>46349</v>
      </c>
      <c r="Z4" s="9">
        <f t="shared" si="0"/>
        <v>46350</v>
      </c>
      <c r="AA4" s="9">
        <f t="shared" si="0"/>
        <v>46351</v>
      </c>
      <c r="AB4" s="9">
        <f t="shared" si="0"/>
        <v>46352</v>
      </c>
      <c r="AC4" s="9">
        <f t="shared" si="0"/>
        <v>46353</v>
      </c>
      <c r="AD4" s="9">
        <f t="shared" si="0"/>
        <v>46354</v>
      </c>
      <c r="AE4" s="9">
        <f t="shared" si="0"/>
        <v>46355</v>
      </c>
      <c r="AF4" s="9">
        <f t="shared" si="0"/>
        <v>46356</v>
      </c>
      <c r="AG4" s="10" t="str">
        <f t="shared" si="0"/>
        <v/>
      </c>
    </row>
    <row r="5" spans="2:33" ht="15.75" thickBot="1" x14ac:dyDescent="0.3">
      <c r="B5" s="49"/>
      <c r="C5" s="11">
        <f>IF(DAY(DATE(Year,$B$1,1))=1, DATE(Year,$B$1,1), "")</f>
        <v>46327</v>
      </c>
      <c r="D5" s="11">
        <f>IF(DAY(DATE(Year,$B$1,2))=2, DATE(Year,$B$1,2), "")</f>
        <v>46328</v>
      </c>
      <c r="E5" s="11">
        <f>IF(DAY(DATE(Year,$B$1,3))=3, DATE(Year,$B$1,3), "")</f>
        <v>46329</v>
      </c>
      <c r="F5" s="11">
        <f>IF(DAY(DATE(Year,$B$1,4))=4, DATE(Year,$B$1,4), "")</f>
        <v>46330</v>
      </c>
      <c r="G5" s="11">
        <f>IF(DAY(DATE(Year,$B$1,5))=5, DATE(Year,$B$1,5), "")</f>
        <v>46331</v>
      </c>
      <c r="H5" s="11">
        <f>IF(DAY(DATE(Year,$B$1,6))=6, DATE(Year,$B$1,6), "")</f>
        <v>46332</v>
      </c>
      <c r="I5" s="11">
        <f>IF(DAY(DATE(Year,$B$1,7))=7, DATE(Year,$B$1,7), "")</f>
        <v>46333</v>
      </c>
      <c r="J5" s="11">
        <f>IF(DAY(DATE(Year,$B$1,8))=8, DATE(Year,$B$1,8), "")</f>
        <v>46334</v>
      </c>
      <c r="K5" s="11">
        <f>IF(DAY(DATE(Year,$B$1,9))=9, DATE(Year,$B$1,9), "")</f>
        <v>46335</v>
      </c>
      <c r="L5" s="11">
        <f>IF(DAY(DATE(Year,$B$1,10))=10, DATE(Year,$B$1,10), "")</f>
        <v>46336</v>
      </c>
      <c r="M5" s="11">
        <f>IF(DAY(DATE(Year,$B$1,11))=11, DATE(Year,$B$1,11), "")</f>
        <v>46337</v>
      </c>
      <c r="N5" s="11">
        <f>IF(DAY(DATE(Year,$B$1,12))=12, DATE(Year,$B$1,12), "")</f>
        <v>46338</v>
      </c>
      <c r="O5" s="11">
        <f>IF(DAY(DATE(Year,$B$1,13))=13, DATE(Year,$B$1,13), "")</f>
        <v>46339</v>
      </c>
      <c r="P5" s="11">
        <f>IF(DAY(DATE(Year,$B$1,14))=14, DATE(Year,$B$1,14), "")</f>
        <v>46340</v>
      </c>
      <c r="Q5" s="11">
        <f>IF(DAY(DATE(Year,$B$1,15))=15, DATE(Year,$B$1,15), "")</f>
        <v>46341</v>
      </c>
      <c r="R5" s="11">
        <f>IF(DAY(DATE(Year,$B$1,16))=16, DATE(Year,$B$1,16), "")</f>
        <v>46342</v>
      </c>
      <c r="S5" s="11">
        <f>IF(DAY(DATE(Year,$B$1,17))=17, DATE(Year,$B$1,17), "")</f>
        <v>46343</v>
      </c>
      <c r="T5" s="11">
        <f>IF(DAY(DATE(Year,$B$1,18))=18, DATE(Year,$B$1,18), "")</f>
        <v>46344</v>
      </c>
      <c r="U5" s="11">
        <f>IF(DAY(DATE(Year,$B$1,19))=19, DATE(Year,$B$1,19), "")</f>
        <v>46345</v>
      </c>
      <c r="V5" s="11">
        <f>IF(DAY(DATE(Year,$B$1,20))=20, DATE(Year,$B$1,20), "")</f>
        <v>46346</v>
      </c>
      <c r="W5" s="11">
        <f>IF(DAY(DATE(Year,$B$1,21))=21, DATE(Year,$B$1,21), "")</f>
        <v>46347</v>
      </c>
      <c r="X5" s="11">
        <f>IF(DAY(DATE(Year,$B$1,22))=22, DATE(Year,$B$1,22), "")</f>
        <v>46348</v>
      </c>
      <c r="Y5" s="11">
        <f>IF(DAY(DATE(Year,$B$1,23))=23, DATE(Year,$B$1,23), "")</f>
        <v>46349</v>
      </c>
      <c r="Z5" s="11">
        <f>IF(DAY(DATE(Year,$B$1,24))=24, DATE(Year,$B$1,24), "")</f>
        <v>46350</v>
      </c>
      <c r="AA5" s="11">
        <f>IF(DAY(DATE(Year,$B$1,25))=25, DATE(Year,$B$1,25), "")</f>
        <v>46351</v>
      </c>
      <c r="AB5" s="11">
        <f>IF(DAY(DATE(Year,$B$1,26))=26, DATE(Year,$B$1,26), "")</f>
        <v>46352</v>
      </c>
      <c r="AC5" s="11">
        <f>IF(DAY(DATE(Year,$B$1,27))=27, DATE(Year,$B$1,27), "")</f>
        <v>46353</v>
      </c>
      <c r="AD5" s="11">
        <f>IF(DAY(DATE(Year,$B$1,28))=28, DATE(Year,$B$1,28), "")</f>
        <v>46354</v>
      </c>
      <c r="AE5" s="11">
        <f>IF(DAY(DATE(Year,$B$1,29))=29, DATE(Year,$B$1,29), "")</f>
        <v>46355</v>
      </c>
      <c r="AF5" s="11">
        <f>IF(DAY(DATE(Year,$B$1,30))=30, DATE(Year,$B$1,30), "")</f>
        <v>46356</v>
      </c>
      <c r="AG5" s="12" t="str">
        <f>IF(DAY(DATE(Year,$B$1,31))=31, DATE(Year,$B$1,31), "")</f>
        <v/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ngsqIM/o91JqTkVuUuq8IVNWctfw1rcfs7h1LJGMWt1h3ZntvXu4d27Z02rmrbuTlJ6N//Wmnoe1AkR7ftGHnQ==" saltValue="vFtqp4pv0CwgKSmYiaoBLA==" spinCount="100000" sheet="1" objects="1" scenarios="1"/>
  <mergeCells count="1">
    <mergeCell ref="B4:B5"/>
  </mergeCells>
  <conditionalFormatting sqref="C4:AG10">
    <cfRule type="expression" dxfId="5" priority="3">
      <formula>OR(WEEKDAY(C$5,2)=6, WEEKDAY(C$5,2)=7)</formula>
    </cfRule>
  </conditionalFormatting>
  <conditionalFormatting sqref="C13:AB13 AD13:AG13 R14:W14 B14:C15 AA14:AA15 AD14:AE15 AG14:AG15 D14:P16 S15:W15 S16:AA16 C6:AG12">
    <cfRule type="cellIs" dxfId="4" priority="1" operator="equal">
      <formula>"O"</formula>
    </cfRule>
    <cfRule type="cellIs" dxfId="3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E58C49-5664-4065-91CF-54EE1E38E779}">
          <x14:formula1>
            <xm:f>Data!$B$3:$B$4</xm:f>
          </x14:formula1>
          <xm:sqref>C6:AG10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20D2-0A0F-4B2D-829D-32E26900648C}">
  <sheetPr codeName="Sheet14">
    <pageSetUpPr fitToPage="1"/>
  </sheetPr>
  <dimension ref="B1:AG20"/>
  <sheetViews>
    <sheetView showGridLines="0" zoomScaleNormal="100" workbookViewId="0">
      <selection activeCell="B12" sqref="B12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12</v>
      </c>
    </row>
    <row r="2" spans="2:33" s="31" customFormat="1" ht="26.25" x14ac:dyDescent="0.25">
      <c r="B2" s="52">
        <f>DATE(Year,B1,1)</f>
        <v>46357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46357</v>
      </c>
      <c r="D4" s="9">
        <f t="shared" ref="D4:AG4" si="0">D5</f>
        <v>46358</v>
      </c>
      <c r="E4" s="9">
        <f t="shared" si="0"/>
        <v>46359</v>
      </c>
      <c r="F4" s="9">
        <f t="shared" si="0"/>
        <v>46360</v>
      </c>
      <c r="G4" s="9">
        <f t="shared" si="0"/>
        <v>46361</v>
      </c>
      <c r="H4" s="9">
        <f t="shared" si="0"/>
        <v>46362</v>
      </c>
      <c r="I4" s="9">
        <f t="shared" si="0"/>
        <v>46363</v>
      </c>
      <c r="J4" s="9">
        <f t="shared" si="0"/>
        <v>46364</v>
      </c>
      <c r="K4" s="9">
        <f t="shared" si="0"/>
        <v>46365</v>
      </c>
      <c r="L4" s="9">
        <f t="shared" si="0"/>
        <v>46366</v>
      </c>
      <c r="M4" s="9">
        <f t="shared" si="0"/>
        <v>46367</v>
      </c>
      <c r="N4" s="9">
        <f t="shared" si="0"/>
        <v>46368</v>
      </c>
      <c r="O4" s="9">
        <f t="shared" si="0"/>
        <v>46369</v>
      </c>
      <c r="P4" s="9">
        <f t="shared" si="0"/>
        <v>46370</v>
      </c>
      <c r="Q4" s="9">
        <f t="shared" si="0"/>
        <v>46371</v>
      </c>
      <c r="R4" s="9">
        <f t="shared" si="0"/>
        <v>46372</v>
      </c>
      <c r="S4" s="9">
        <f t="shared" si="0"/>
        <v>46373</v>
      </c>
      <c r="T4" s="9">
        <f t="shared" si="0"/>
        <v>46374</v>
      </c>
      <c r="U4" s="9">
        <f t="shared" si="0"/>
        <v>46375</v>
      </c>
      <c r="V4" s="9">
        <f t="shared" si="0"/>
        <v>46376</v>
      </c>
      <c r="W4" s="9">
        <f t="shared" si="0"/>
        <v>46377</v>
      </c>
      <c r="X4" s="9">
        <f t="shared" si="0"/>
        <v>46378</v>
      </c>
      <c r="Y4" s="9">
        <f t="shared" si="0"/>
        <v>46379</v>
      </c>
      <c r="Z4" s="9">
        <f t="shared" si="0"/>
        <v>46380</v>
      </c>
      <c r="AA4" s="9">
        <f t="shared" si="0"/>
        <v>46381</v>
      </c>
      <c r="AB4" s="9">
        <f t="shared" si="0"/>
        <v>46382</v>
      </c>
      <c r="AC4" s="9">
        <f t="shared" si="0"/>
        <v>46383</v>
      </c>
      <c r="AD4" s="9">
        <f t="shared" si="0"/>
        <v>46384</v>
      </c>
      <c r="AE4" s="9">
        <f t="shared" si="0"/>
        <v>46385</v>
      </c>
      <c r="AF4" s="9">
        <f t="shared" si="0"/>
        <v>46386</v>
      </c>
      <c r="AG4" s="10">
        <f t="shared" si="0"/>
        <v>46387</v>
      </c>
    </row>
    <row r="5" spans="2:33" ht="15.75" thickBot="1" x14ac:dyDescent="0.3">
      <c r="B5" s="49"/>
      <c r="C5" s="11">
        <f>IF(DAY(DATE(Year,$B$1,1))=1, DATE(Year,$B$1,1), "")</f>
        <v>46357</v>
      </c>
      <c r="D5" s="11">
        <f>IF(DAY(DATE(Year,$B$1,2))=2, DATE(Year,$B$1,2), "")</f>
        <v>46358</v>
      </c>
      <c r="E5" s="11">
        <f>IF(DAY(DATE(Year,$B$1,3))=3, DATE(Year,$B$1,3), "")</f>
        <v>46359</v>
      </c>
      <c r="F5" s="11">
        <f>IF(DAY(DATE(Year,$B$1,4))=4, DATE(Year,$B$1,4), "")</f>
        <v>46360</v>
      </c>
      <c r="G5" s="11">
        <f>IF(DAY(DATE(Year,$B$1,5))=5, DATE(Year,$B$1,5), "")</f>
        <v>46361</v>
      </c>
      <c r="H5" s="11">
        <f>IF(DAY(DATE(Year,$B$1,6))=6, DATE(Year,$B$1,6), "")</f>
        <v>46362</v>
      </c>
      <c r="I5" s="11">
        <f>IF(DAY(DATE(Year,$B$1,7))=7, DATE(Year,$B$1,7), "")</f>
        <v>46363</v>
      </c>
      <c r="J5" s="11">
        <f>IF(DAY(DATE(Year,$B$1,8))=8, DATE(Year,$B$1,8), "")</f>
        <v>46364</v>
      </c>
      <c r="K5" s="11">
        <f>IF(DAY(DATE(Year,$B$1,9))=9, DATE(Year,$B$1,9), "")</f>
        <v>46365</v>
      </c>
      <c r="L5" s="11">
        <f>IF(DAY(DATE(Year,$B$1,10))=10, DATE(Year,$B$1,10), "")</f>
        <v>46366</v>
      </c>
      <c r="M5" s="11">
        <f>IF(DAY(DATE(Year,$B$1,11))=11, DATE(Year,$B$1,11), "")</f>
        <v>46367</v>
      </c>
      <c r="N5" s="11">
        <f>IF(DAY(DATE(Year,$B$1,12))=12, DATE(Year,$B$1,12), "")</f>
        <v>46368</v>
      </c>
      <c r="O5" s="11">
        <f>IF(DAY(DATE(Year,$B$1,13))=13, DATE(Year,$B$1,13), "")</f>
        <v>46369</v>
      </c>
      <c r="P5" s="11">
        <f>IF(DAY(DATE(Year,$B$1,14))=14, DATE(Year,$B$1,14), "")</f>
        <v>46370</v>
      </c>
      <c r="Q5" s="11">
        <f>IF(DAY(DATE(Year,$B$1,15))=15, DATE(Year,$B$1,15), "")</f>
        <v>46371</v>
      </c>
      <c r="R5" s="11">
        <f>IF(DAY(DATE(Year,$B$1,16))=16, DATE(Year,$B$1,16), "")</f>
        <v>46372</v>
      </c>
      <c r="S5" s="11">
        <f>IF(DAY(DATE(Year,$B$1,17))=17, DATE(Year,$B$1,17), "")</f>
        <v>46373</v>
      </c>
      <c r="T5" s="11">
        <f>IF(DAY(DATE(Year,$B$1,18))=18, DATE(Year,$B$1,18), "")</f>
        <v>46374</v>
      </c>
      <c r="U5" s="11">
        <f>IF(DAY(DATE(Year,$B$1,19))=19, DATE(Year,$B$1,19), "")</f>
        <v>46375</v>
      </c>
      <c r="V5" s="11">
        <f>IF(DAY(DATE(Year,$B$1,20))=20, DATE(Year,$B$1,20), "")</f>
        <v>46376</v>
      </c>
      <c r="W5" s="11">
        <f>IF(DAY(DATE(Year,$B$1,21))=21, DATE(Year,$B$1,21), "")</f>
        <v>46377</v>
      </c>
      <c r="X5" s="11">
        <f>IF(DAY(DATE(Year,$B$1,22))=22, DATE(Year,$B$1,22), "")</f>
        <v>46378</v>
      </c>
      <c r="Y5" s="11">
        <f>IF(DAY(DATE(Year,$B$1,23))=23, DATE(Year,$B$1,23), "")</f>
        <v>46379</v>
      </c>
      <c r="Z5" s="11">
        <f>IF(DAY(DATE(Year,$B$1,24))=24, DATE(Year,$B$1,24), "")</f>
        <v>46380</v>
      </c>
      <c r="AA5" s="11">
        <f>IF(DAY(DATE(Year,$B$1,25))=25, DATE(Year,$B$1,25), "")</f>
        <v>46381</v>
      </c>
      <c r="AB5" s="11">
        <f>IF(DAY(DATE(Year,$B$1,26))=26, DATE(Year,$B$1,26), "")</f>
        <v>46382</v>
      </c>
      <c r="AC5" s="11">
        <f>IF(DAY(DATE(Year,$B$1,27))=27, DATE(Year,$B$1,27), "")</f>
        <v>46383</v>
      </c>
      <c r="AD5" s="11">
        <f>IF(DAY(DATE(Year,$B$1,28))=28, DATE(Year,$B$1,28), "")</f>
        <v>46384</v>
      </c>
      <c r="AE5" s="11">
        <f>IF(DAY(DATE(Year,$B$1,29))=29, DATE(Year,$B$1,29), "")</f>
        <v>46385</v>
      </c>
      <c r="AF5" s="11">
        <f>IF(DAY(DATE(Year,$B$1,30))=30, DATE(Year,$B$1,30), "")</f>
        <v>46386</v>
      </c>
      <c r="AG5" s="12">
        <f>IF(DAY(DATE(Year,$B$1,31))=31, DATE(Year,$B$1,31), "")</f>
        <v>46387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atMSiVD/sesmPDqN6ribZiAkBM5Rf4anfrsxmYHUNlB7RcCWbVwLSR/OMWXZGhrUZJ+OGWfJX5fCOeLg8tbKKw==" saltValue="oEmbrVrTy/fh3R+CCmi0GA==" spinCount="100000" sheet="1" objects="1" scenarios="1"/>
  <mergeCells count="1">
    <mergeCell ref="B4:B5"/>
  </mergeCells>
  <conditionalFormatting sqref="C4:AG10">
    <cfRule type="expression" dxfId="2" priority="3">
      <formula>OR(WEEKDAY(C$5,2)=6, WEEKDAY(C$5,2)=7)</formula>
    </cfRule>
  </conditionalFormatting>
  <conditionalFormatting sqref="C13:AB13 AD13:AG13 R14:W14 B14:C15 AA14:AA15 AD14:AE15 AG14:AG15 D14:P16 S15:W15 S16:AA16 C6:AG12">
    <cfRule type="cellIs" dxfId="1" priority="1" operator="equal">
      <formula>"O"</formula>
    </cfRule>
    <cfRule type="cellIs" dxfId="0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0A4F26-7B05-41E0-99E0-5865B1FDE679}">
          <x14:formula1>
            <xm:f>Data!$B$3:$B$4</xm:f>
          </x14:formula1>
          <xm:sqref>C6:AG10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CC19-7DD4-4CA9-ADBA-83A5D34CB38D}">
  <sheetPr codeName="Sheet15"/>
  <dimension ref="B2:C4"/>
  <sheetViews>
    <sheetView workbookViewId="0">
      <selection activeCell="C4" sqref="C4"/>
    </sheetView>
  </sheetViews>
  <sheetFormatPr defaultRowHeight="15" x14ac:dyDescent="0.25"/>
  <cols>
    <col min="1" max="1" width="2.85546875" customWidth="1"/>
    <col min="2" max="2" width="5.7109375" style="4" customWidth="1"/>
    <col min="3" max="3" width="21" customWidth="1"/>
    <col min="5" max="5" width="11.42578125" customWidth="1"/>
  </cols>
  <sheetData>
    <row r="2" spans="2:3" x14ac:dyDescent="0.25">
      <c r="B2" s="6" t="s">
        <v>7</v>
      </c>
      <c r="C2" s="1" t="s">
        <v>12</v>
      </c>
    </row>
    <row r="3" spans="2:3" x14ac:dyDescent="0.25">
      <c r="B3" s="4" t="s">
        <v>10</v>
      </c>
      <c r="C3" t="s">
        <v>8</v>
      </c>
    </row>
    <row r="4" spans="2:3" x14ac:dyDescent="0.25">
      <c r="B4" s="4" t="s">
        <v>11</v>
      </c>
      <c r="C4" t="s">
        <v>9</v>
      </c>
    </row>
  </sheetData>
  <sheetProtection algorithmName="SHA-512" hashValue="8h4dEGqPmUR6Nkky/0HtY4MWdzxtOLD94IbsN44MwP4jCamtN9uths/MT4a6xubUmA1zQrMhZBhN/7TIVkQ/Qg==" saltValue="Cy8sDvJGVYu69Dc6K+oKm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01C7-595B-4DA0-A270-3030668F1197}">
  <sheetPr codeName="Sheet2">
    <tabColor theme="7" tint="0.79998168889431442"/>
  </sheetPr>
  <dimension ref="B2:C14"/>
  <sheetViews>
    <sheetView showGridLines="0" workbookViewId="0">
      <pane xSplit="1" ySplit="5" topLeftCell="B6" activePane="bottomRight" state="frozen"/>
      <selection pane="topRight" activeCell="B1" sqref="B1"/>
      <selection pane="bottomLeft" activeCell="A3" sqref="A3"/>
      <selection pane="bottomRight" activeCell="C12" sqref="C12"/>
    </sheetView>
  </sheetViews>
  <sheetFormatPr defaultRowHeight="15" x14ac:dyDescent="0.25"/>
  <cols>
    <col min="1" max="1" width="4.42578125" customWidth="1"/>
    <col min="2" max="2" width="9.140625" style="4"/>
    <col min="3" max="3" width="85" style="2" customWidth="1"/>
  </cols>
  <sheetData>
    <row r="2" spans="2:3" ht="24" x14ac:dyDescent="0.4">
      <c r="B2" s="20" t="s">
        <v>19</v>
      </c>
    </row>
    <row r="3" spans="2:3" ht="13.5" customHeight="1" x14ac:dyDescent="0.25">
      <c r="B3" s="19" t="s">
        <v>20</v>
      </c>
    </row>
    <row r="4" spans="2:3" ht="15.75" thickBot="1" x14ac:dyDescent="0.3">
      <c r="B4" s="15"/>
    </row>
    <row r="5" spans="2:3" ht="15.75" thickBot="1" x14ac:dyDescent="0.3">
      <c r="B5" s="5" t="s">
        <v>5</v>
      </c>
      <c r="C5" s="3" t="s">
        <v>6</v>
      </c>
    </row>
    <row r="6" spans="2:3" x14ac:dyDescent="0.25">
      <c r="B6" s="22">
        <v>1</v>
      </c>
      <c r="C6" s="23" t="s">
        <v>23</v>
      </c>
    </row>
    <row r="7" spans="2:3" x14ac:dyDescent="0.25">
      <c r="B7" s="24">
        <v>2</v>
      </c>
      <c r="C7" s="25" t="s">
        <v>24</v>
      </c>
    </row>
    <row r="8" spans="2:3" x14ac:dyDescent="0.25">
      <c r="B8" s="24">
        <v>3</v>
      </c>
      <c r="C8" s="25" t="s">
        <v>25</v>
      </c>
    </row>
    <row r="9" spans="2:3" x14ac:dyDescent="0.25">
      <c r="B9" s="24">
        <v>4</v>
      </c>
      <c r="C9" s="25" t="s">
        <v>26</v>
      </c>
    </row>
    <row r="10" spans="2:3" ht="15.75" thickBot="1" x14ac:dyDescent="0.3">
      <c r="B10" s="26">
        <v>5</v>
      </c>
      <c r="C10" s="27" t="s">
        <v>27</v>
      </c>
    </row>
    <row r="13" spans="2:3" ht="21" x14ac:dyDescent="0.25">
      <c r="B13" s="50" t="s">
        <v>33</v>
      </c>
    </row>
    <row r="14" spans="2:3" x14ac:dyDescent="0.25">
      <c r="B14" s="31" t="s">
        <v>28</v>
      </c>
    </row>
  </sheetData>
  <sheetProtection algorithmName="SHA-512" hashValue="sEadcSZ21cJz/2dW1noZZHNInjfJPm6/RRgPXiJf6znv6ZbX6c7lLAorauqdsdHEvrAH3YDiAbF1oqst1b7aoA==" saltValue="y0CYvIrvxb0Dc5lYHXRAoA==" spinCount="100000" sheet="1" objects="1" scenarios="1"/>
  <conditionalFormatting sqref="B14">
    <cfRule type="cellIs" dxfId="39" priority="3" operator="equal">
      <formula>"O"</formula>
    </cfRule>
    <cfRule type="cellIs" dxfId="38" priority="4" operator="equal">
      <formula>"V"</formula>
    </cfRule>
  </conditionalFormatting>
  <conditionalFormatting sqref="B13">
    <cfRule type="cellIs" dxfId="37" priority="1" operator="equal">
      <formula>"O"</formula>
    </cfRule>
    <cfRule type="cellIs" dxfId="36" priority="2" operator="equal">
      <formula>"V"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2FF3-5A76-4A97-8F37-7E15F9363284}">
  <sheetPr codeName="Sheet3">
    <pageSetUpPr fitToPage="1"/>
  </sheetPr>
  <dimension ref="B1:AG20"/>
  <sheetViews>
    <sheetView showGridLines="0" zoomScaleNormal="100" workbookViewId="0">
      <selection activeCell="B21" sqref="B2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1</v>
      </c>
    </row>
    <row r="2" spans="2:33" s="31" customFormat="1" ht="26.25" x14ac:dyDescent="0.25">
      <c r="B2" s="52">
        <f>DATE(Year,B1,1)</f>
        <v>46023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46023</v>
      </c>
      <c r="D4" s="9">
        <f t="shared" ref="D4:AG4" si="0">D5</f>
        <v>46024</v>
      </c>
      <c r="E4" s="9">
        <f t="shared" si="0"/>
        <v>46025</v>
      </c>
      <c r="F4" s="9">
        <f t="shared" si="0"/>
        <v>46026</v>
      </c>
      <c r="G4" s="9">
        <f t="shared" si="0"/>
        <v>46027</v>
      </c>
      <c r="H4" s="9">
        <f t="shared" si="0"/>
        <v>46028</v>
      </c>
      <c r="I4" s="9">
        <f t="shared" si="0"/>
        <v>46029</v>
      </c>
      <c r="J4" s="9">
        <f t="shared" si="0"/>
        <v>46030</v>
      </c>
      <c r="K4" s="9">
        <f t="shared" si="0"/>
        <v>46031</v>
      </c>
      <c r="L4" s="9">
        <f t="shared" si="0"/>
        <v>46032</v>
      </c>
      <c r="M4" s="9">
        <f t="shared" si="0"/>
        <v>46033</v>
      </c>
      <c r="N4" s="9">
        <f t="shared" si="0"/>
        <v>46034</v>
      </c>
      <c r="O4" s="9">
        <f t="shared" si="0"/>
        <v>46035</v>
      </c>
      <c r="P4" s="9">
        <f t="shared" si="0"/>
        <v>46036</v>
      </c>
      <c r="Q4" s="9">
        <f t="shared" si="0"/>
        <v>46037</v>
      </c>
      <c r="R4" s="9">
        <f t="shared" si="0"/>
        <v>46038</v>
      </c>
      <c r="S4" s="9">
        <f t="shared" si="0"/>
        <v>46039</v>
      </c>
      <c r="T4" s="9">
        <f t="shared" si="0"/>
        <v>46040</v>
      </c>
      <c r="U4" s="9">
        <f t="shared" si="0"/>
        <v>46041</v>
      </c>
      <c r="V4" s="9">
        <f t="shared" si="0"/>
        <v>46042</v>
      </c>
      <c r="W4" s="9">
        <f t="shared" si="0"/>
        <v>46043</v>
      </c>
      <c r="X4" s="9">
        <f t="shared" si="0"/>
        <v>46044</v>
      </c>
      <c r="Y4" s="9">
        <f t="shared" si="0"/>
        <v>46045</v>
      </c>
      <c r="Z4" s="9">
        <f t="shared" si="0"/>
        <v>46046</v>
      </c>
      <c r="AA4" s="9">
        <f t="shared" si="0"/>
        <v>46047</v>
      </c>
      <c r="AB4" s="9">
        <f t="shared" si="0"/>
        <v>46048</v>
      </c>
      <c r="AC4" s="9">
        <f t="shared" si="0"/>
        <v>46049</v>
      </c>
      <c r="AD4" s="9">
        <f t="shared" si="0"/>
        <v>46050</v>
      </c>
      <c r="AE4" s="9">
        <f t="shared" si="0"/>
        <v>46051</v>
      </c>
      <c r="AF4" s="9">
        <f t="shared" si="0"/>
        <v>46052</v>
      </c>
      <c r="AG4" s="10">
        <f t="shared" si="0"/>
        <v>46053</v>
      </c>
    </row>
    <row r="5" spans="2:33" ht="15.75" thickBot="1" x14ac:dyDescent="0.3">
      <c r="B5" s="49"/>
      <c r="C5" s="11">
        <f>IF(DAY(DATE(Year,$B$1,1))=1, DATE(Year,$B$1,1), "")</f>
        <v>46023</v>
      </c>
      <c r="D5" s="11">
        <f>IF(DAY(DATE(Year,$B$1,2))=2, DATE(Year,$B$1,2), "")</f>
        <v>46024</v>
      </c>
      <c r="E5" s="11">
        <f>IF(DAY(DATE(Year,$B$1,3))=3, DATE(Year,$B$1,3), "")</f>
        <v>46025</v>
      </c>
      <c r="F5" s="11">
        <f>IF(DAY(DATE(Year,$B$1,4))=4, DATE(Year,$B$1,4), "")</f>
        <v>46026</v>
      </c>
      <c r="G5" s="11">
        <f>IF(DAY(DATE(Year,$B$1,5))=5, DATE(Year,$B$1,5), "")</f>
        <v>46027</v>
      </c>
      <c r="H5" s="11">
        <f>IF(DAY(DATE(Year,$B$1,6))=6, DATE(Year,$B$1,6), "")</f>
        <v>46028</v>
      </c>
      <c r="I5" s="11">
        <f>IF(DAY(DATE(Year,$B$1,7))=7, DATE(Year,$B$1,7), "")</f>
        <v>46029</v>
      </c>
      <c r="J5" s="11">
        <f>IF(DAY(DATE(Year,$B$1,8))=8, DATE(Year,$B$1,8), "")</f>
        <v>46030</v>
      </c>
      <c r="K5" s="11">
        <f>IF(DAY(DATE(Year,$B$1,9))=9, DATE(Year,$B$1,9), "")</f>
        <v>46031</v>
      </c>
      <c r="L5" s="11">
        <f>IF(DAY(DATE(Year,$B$1,10))=10, DATE(Year,$B$1,10), "")</f>
        <v>46032</v>
      </c>
      <c r="M5" s="11">
        <f>IF(DAY(DATE(Year,$B$1,11))=11, DATE(Year,$B$1,11), "")</f>
        <v>46033</v>
      </c>
      <c r="N5" s="11">
        <f>IF(DAY(DATE(Year,$B$1,12))=12, DATE(Year,$B$1,12), "")</f>
        <v>46034</v>
      </c>
      <c r="O5" s="11">
        <f>IF(DAY(DATE(Year,$B$1,13))=13, DATE(Year,$B$1,13), "")</f>
        <v>46035</v>
      </c>
      <c r="P5" s="11">
        <f>IF(DAY(DATE(Year,$B$1,14))=14, DATE(Year,$B$1,14), "")</f>
        <v>46036</v>
      </c>
      <c r="Q5" s="11">
        <f>IF(DAY(DATE(Year,$B$1,15))=15, DATE(Year,$B$1,15), "")</f>
        <v>46037</v>
      </c>
      <c r="R5" s="11">
        <f>IF(DAY(DATE(Year,$B$1,16))=16, DATE(Year,$B$1,16), "")</f>
        <v>46038</v>
      </c>
      <c r="S5" s="11">
        <f>IF(DAY(DATE(Year,$B$1,17))=17, DATE(Year,$B$1,17), "")</f>
        <v>46039</v>
      </c>
      <c r="T5" s="11">
        <f>IF(DAY(DATE(Year,$B$1,18))=18, DATE(Year,$B$1,18), "")</f>
        <v>46040</v>
      </c>
      <c r="U5" s="11">
        <f>IF(DAY(DATE(Year,$B$1,19))=19, DATE(Year,$B$1,19), "")</f>
        <v>46041</v>
      </c>
      <c r="V5" s="11">
        <f>IF(DAY(DATE(Year,$B$1,20))=20, DATE(Year,$B$1,20), "")</f>
        <v>46042</v>
      </c>
      <c r="W5" s="11">
        <f>IF(DAY(DATE(Year,$B$1,21))=21, DATE(Year,$B$1,21), "")</f>
        <v>46043</v>
      </c>
      <c r="X5" s="11">
        <f>IF(DAY(DATE(Year,$B$1,22))=22, DATE(Year,$B$1,22), "")</f>
        <v>46044</v>
      </c>
      <c r="Y5" s="11">
        <f>IF(DAY(DATE(Year,$B$1,23))=23, DATE(Year,$B$1,23), "")</f>
        <v>46045</v>
      </c>
      <c r="Z5" s="11">
        <f>IF(DAY(DATE(Year,$B$1,24))=24, DATE(Year,$B$1,24), "")</f>
        <v>46046</v>
      </c>
      <c r="AA5" s="11">
        <f>IF(DAY(DATE(Year,$B$1,25))=25, DATE(Year,$B$1,25), "")</f>
        <v>46047</v>
      </c>
      <c r="AB5" s="11">
        <f>IF(DAY(DATE(Year,$B$1,26))=26, DATE(Year,$B$1,26), "")</f>
        <v>46048</v>
      </c>
      <c r="AC5" s="11">
        <f>IF(DAY(DATE(Year,$B$1,27))=27, DATE(Year,$B$1,27), "")</f>
        <v>46049</v>
      </c>
      <c r="AD5" s="11">
        <f>IF(DAY(DATE(Year,$B$1,28))=28, DATE(Year,$B$1,28), "")</f>
        <v>46050</v>
      </c>
      <c r="AE5" s="11">
        <f>IF(DAY(DATE(Year,$B$1,29))=29, DATE(Year,$B$1,29), "")</f>
        <v>46051</v>
      </c>
      <c r="AF5" s="11">
        <f>IF(DAY(DATE(Year,$B$1,30))=30, DATE(Year,$B$1,30), "")</f>
        <v>46052</v>
      </c>
      <c r="AG5" s="12">
        <f>IF(DAY(DATE(Year,$B$1,31))=31, DATE(Year,$B$1,31), "")</f>
        <v>46053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CDlIR5mCA8vRNRlREmNcSp4WkP7gSk4fTxZJ1DgzfvSs2xnuLpnNLZkzRkgrNbTMhgX3qg74Q/fZ9vwsDy5KJQ==" saltValue="LMqMtjUtOvoPhcx8UQoGHQ==" spinCount="100000" sheet="1" objects="1" scenarios="1"/>
  <mergeCells count="1">
    <mergeCell ref="B4:B5"/>
  </mergeCells>
  <conditionalFormatting sqref="C4:AG10">
    <cfRule type="expression" dxfId="35" priority="3">
      <formula>OR(WEEKDAY(C$5,2)=6, WEEKDAY(C$5,2)=7)</formula>
    </cfRule>
  </conditionalFormatting>
  <conditionalFormatting sqref="C13:AB13 AD13:AG13 R14:W14 B14:D15 AA14:AA15 AD14:AE15 AG14:AG15 D14:P16 S15:W15 S16:AA16 C6:AG12">
    <cfRule type="cellIs" dxfId="34" priority="1" operator="equal">
      <formula>"O"</formula>
    </cfRule>
    <cfRule type="cellIs" dxfId="33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32DCEF-5E32-4FF3-AE1F-479D3AF57F45}">
          <x14:formula1>
            <xm:f>Data!$B$3:$B$4</xm:f>
          </x14:formula1>
          <xm:sqref>C6:AG10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C728-EF7C-437E-99E4-EB60A4E9BAC0}">
  <sheetPr codeName="Sheet4">
    <pageSetUpPr fitToPage="1"/>
  </sheetPr>
  <dimension ref="B1:AG20"/>
  <sheetViews>
    <sheetView showGridLines="0" zoomScaleNormal="100" workbookViewId="0">
      <selection activeCell="B2" sqref="B2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2</v>
      </c>
    </row>
    <row r="2" spans="2:33" s="31" customFormat="1" ht="26.25" x14ac:dyDescent="0.25">
      <c r="B2" s="52">
        <f>DATE(Year,B1,1)</f>
        <v>46054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46054</v>
      </c>
      <c r="D4" s="9">
        <f t="shared" ref="D4:AG4" si="0">D5</f>
        <v>46055</v>
      </c>
      <c r="E4" s="9">
        <f t="shared" si="0"/>
        <v>46056</v>
      </c>
      <c r="F4" s="9">
        <f t="shared" si="0"/>
        <v>46057</v>
      </c>
      <c r="G4" s="9">
        <f t="shared" si="0"/>
        <v>46058</v>
      </c>
      <c r="H4" s="9">
        <f t="shared" si="0"/>
        <v>46059</v>
      </c>
      <c r="I4" s="9">
        <f t="shared" si="0"/>
        <v>46060</v>
      </c>
      <c r="J4" s="9">
        <f t="shared" si="0"/>
        <v>46061</v>
      </c>
      <c r="K4" s="9">
        <f t="shared" si="0"/>
        <v>46062</v>
      </c>
      <c r="L4" s="9">
        <f t="shared" si="0"/>
        <v>46063</v>
      </c>
      <c r="M4" s="9">
        <f t="shared" si="0"/>
        <v>46064</v>
      </c>
      <c r="N4" s="9">
        <f t="shared" si="0"/>
        <v>46065</v>
      </c>
      <c r="O4" s="9">
        <f t="shared" si="0"/>
        <v>46066</v>
      </c>
      <c r="P4" s="9">
        <f t="shared" si="0"/>
        <v>46067</v>
      </c>
      <c r="Q4" s="9">
        <f t="shared" si="0"/>
        <v>46068</v>
      </c>
      <c r="R4" s="9">
        <f t="shared" si="0"/>
        <v>46069</v>
      </c>
      <c r="S4" s="9">
        <f t="shared" si="0"/>
        <v>46070</v>
      </c>
      <c r="T4" s="9">
        <f t="shared" si="0"/>
        <v>46071</v>
      </c>
      <c r="U4" s="9">
        <f t="shared" si="0"/>
        <v>46072</v>
      </c>
      <c r="V4" s="9">
        <f t="shared" si="0"/>
        <v>46073</v>
      </c>
      <c r="W4" s="9">
        <f t="shared" si="0"/>
        <v>46074</v>
      </c>
      <c r="X4" s="9">
        <f t="shared" si="0"/>
        <v>46075</v>
      </c>
      <c r="Y4" s="9">
        <f t="shared" si="0"/>
        <v>46076</v>
      </c>
      <c r="Z4" s="9">
        <f t="shared" si="0"/>
        <v>46077</v>
      </c>
      <c r="AA4" s="9">
        <f t="shared" si="0"/>
        <v>46078</v>
      </c>
      <c r="AB4" s="9">
        <f t="shared" si="0"/>
        <v>46079</v>
      </c>
      <c r="AC4" s="9">
        <f t="shared" si="0"/>
        <v>46080</v>
      </c>
      <c r="AD4" s="9">
        <f t="shared" si="0"/>
        <v>46081</v>
      </c>
      <c r="AE4" s="9" t="str">
        <f t="shared" si="0"/>
        <v/>
      </c>
      <c r="AF4" s="9" t="str">
        <f t="shared" si="0"/>
        <v/>
      </c>
      <c r="AG4" s="10" t="str">
        <f t="shared" si="0"/>
        <v/>
      </c>
    </row>
    <row r="5" spans="2:33" ht="15.75" thickBot="1" x14ac:dyDescent="0.3">
      <c r="B5" s="49"/>
      <c r="C5" s="11">
        <f>IF(DAY(DATE(Year,$B$1,1))=1, DATE(Year,$B$1,1), "")</f>
        <v>46054</v>
      </c>
      <c r="D5" s="11">
        <f>IF(DAY(DATE(Year,$B$1,2))=2, DATE(Year,$B$1,2), "")</f>
        <v>46055</v>
      </c>
      <c r="E5" s="11">
        <f>IF(DAY(DATE(Year,$B$1,3))=3, DATE(Year,$B$1,3), "")</f>
        <v>46056</v>
      </c>
      <c r="F5" s="11">
        <f>IF(DAY(DATE(Year,$B$1,4))=4, DATE(Year,$B$1,4), "")</f>
        <v>46057</v>
      </c>
      <c r="G5" s="11">
        <f>IF(DAY(DATE(Year,$B$1,5))=5, DATE(Year,$B$1,5), "")</f>
        <v>46058</v>
      </c>
      <c r="H5" s="11">
        <f>IF(DAY(DATE(Year,$B$1,6))=6, DATE(Year,$B$1,6), "")</f>
        <v>46059</v>
      </c>
      <c r="I5" s="11">
        <f>IF(DAY(DATE(Year,$B$1,7))=7, DATE(Year,$B$1,7), "")</f>
        <v>46060</v>
      </c>
      <c r="J5" s="11">
        <f>IF(DAY(DATE(Year,$B$1,8))=8, DATE(Year,$B$1,8), "")</f>
        <v>46061</v>
      </c>
      <c r="K5" s="11">
        <f>IF(DAY(DATE(Year,$B$1,9))=9, DATE(Year,$B$1,9), "")</f>
        <v>46062</v>
      </c>
      <c r="L5" s="11">
        <f>IF(DAY(DATE(Year,$B$1,10))=10, DATE(Year,$B$1,10), "")</f>
        <v>46063</v>
      </c>
      <c r="M5" s="11">
        <f>IF(DAY(DATE(Year,$B$1,11))=11, DATE(Year,$B$1,11), "")</f>
        <v>46064</v>
      </c>
      <c r="N5" s="11">
        <f>IF(DAY(DATE(Year,$B$1,12))=12, DATE(Year,$B$1,12), "")</f>
        <v>46065</v>
      </c>
      <c r="O5" s="11">
        <f>IF(DAY(DATE(Year,$B$1,13))=13, DATE(Year,$B$1,13), "")</f>
        <v>46066</v>
      </c>
      <c r="P5" s="11">
        <f>IF(DAY(DATE(Year,$B$1,14))=14, DATE(Year,$B$1,14), "")</f>
        <v>46067</v>
      </c>
      <c r="Q5" s="11">
        <f>IF(DAY(DATE(Year,$B$1,15))=15, DATE(Year,$B$1,15), "")</f>
        <v>46068</v>
      </c>
      <c r="R5" s="11">
        <f>IF(DAY(DATE(Year,$B$1,16))=16, DATE(Year,$B$1,16), "")</f>
        <v>46069</v>
      </c>
      <c r="S5" s="11">
        <f>IF(DAY(DATE(Year,$B$1,17))=17, DATE(Year,$B$1,17), "")</f>
        <v>46070</v>
      </c>
      <c r="T5" s="11">
        <f>IF(DAY(DATE(Year,$B$1,18))=18, DATE(Year,$B$1,18), "")</f>
        <v>46071</v>
      </c>
      <c r="U5" s="11">
        <f>IF(DAY(DATE(Year,$B$1,19))=19, DATE(Year,$B$1,19), "")</f>
        <v>46072</v>
      </c>
      <c r="V5" s="11">
        <f>IF(DAY(DATE(Year,$B$1,20))=20, DATE(Year,$B$1,20), "")</f>
        <v>46073</v>
      </c>
      <c r="W5" s="11">
        <f>IF(DAY(DATE(Year,$B$1,21))=21, DATE(Year,$B$1,21), "")</f>
        <v>46074</v>
      </c>
      <c r="X5" s="11">
        <f>IF(DAY(DATE(Year,$B$1,22))=22, DATE(Year,$B$1,22), "")</f>
        <v>46075</v>
      </c>
      <c r="Y5" s="11">
        <f>IF(DAY(DATE(Year,$B$1,23))=23, DATE(Year,$B$1,23), "")</f>
        <v>46076</v>
      </c>
      <c r="Z5" s="11">
        <f>IF(DAY(DATE(Year,$B$1,24))=24, DATE(Year,$B$1,24), "")</f>
        <v>46077</v>
      </c>
      <c r="AA5" s="11">
        <f>IF(DAY(DATE(Year,$B$1,25))=25, DATE(Year,$B$1,25), "")</f>
        <v>46078</v>
      </c>
      <c r="AB5" s="11">
        <f>IF(DAY(DATE(Year,$B$1,26))=26, DATE(Year,$B$1,26), "")</f>
        <v>46079</v>
      </c>
      <c r="AC5" s="11">
        <f>IF(DAY(DATE(Year,$B$1,27))=27, DATE(Year,$B$1,27), "")</f>
        <v>46080</v>
      </c>
      <c r="AD5" s="11">
        <f>IF(DAY(DATE(Year,$B$1,28))=28, DATE(Year,$B$1,28), "")</f>
        <v>46081</v>
      </c>
      <c r="AE5" s="11" t="str">
        <f>IF(DAY(DATE(Year,$B$1,29))=29, DATE(Year,$B$1,29), "")</f>
        <v/>
      </c>
      <c r="AF5" s="11" t="str">
        <f>IF(DAY(DATE(Year,$B$1,30))=30, DATE(Year,$B$1,30), "")</f>
        <v/>
      </c>
      <c r="AG5" s="12" t="str">
        <f>IF(DAY(DATE(Year,$B$1,31))=31, DATE(Year,$B$1,31), "")</f>
        <v/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jJrsmFrjyFassUZ/W+ujAEbFd7ihJWMD4Ei59bT/2Dp4Yr0phSbVzOomoQY/v90qsZy7RBGoMgPZ0ThJae8AQw==" saltValue="buaaah815/9Ki8Wz7ixO/w==" spinCount="100000" sheet="1" objects="1" scenarios="1"/>
  <mergeCells count="1">
    <mergeCell ref="B4:B5"/>
  </mergeCells>
  <conditionalFormatting sqref="C4:AG10">
    <cfRule type="expression" dxfId="32" priority="3">
      <formula>OR(WEEKDAY(C$5,2)=6, WEEKDAY(C$5,2)=7)</formula>
    </cfRule>
  </conditionalFormatting>
  <conditionalFormatting sqref="C13:AB13 AD13:AG13 R14:W14 B14:C15 AA14:AA15 AD14:AE15 AG14:AG15 D14:P16 S15:W15 S16:AA16 C6:AG12">
    <cfRule type="cellIs" dxfId="31" priority="1" operator="equal">
      <formula>"O"</formula>
    </cfRule>
    <cfRule type="cellIs" dxfId="30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66692F-9D5D-4C90-BB05-5836A7D12580}">
          <x14:formula1>
            <xm:f>Data!$B$3:$B$4</xm:f>
          </x14:formula1>
          <xm:sqref>C6:AG10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29A7-0D4E-42BE-944E-8A8781975232}">
  <sheetPr codeName="Sheet5">
    <pageSetUpPr fitToPage="1"/>
  </sheetPr>
  <dimension ref="B1:AG20"/>
  <sheetViews>
    <sheetView showGridLines="0" zoomScaleNormal="100" workbookViewId="0">
      <selection activeCell="B2" sqref="B2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3</v>
      </c>
    </row>
    <row r="2" spans="2:33" s="31" customFormat="1" ht="26.25" x14ac:dyDescent="0.25">
      <c r="B2" s="52">
        <f>DATE(Year,B1,1)</f>
        <v>46082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46082</v>
      </c>
      <c r="D4" s="9">
        <f t="shared" ref="D4:AG4" si="0">D5</f>
        <v>46083</v>
      </c>
      <c r="E4" s="9">
        <f t="shared" si="0"/>
        <v>46084</v>
      </c>
      <c r="F4" s="9">
        <f t="shared" si="0"/>
        <v>46085</v>
      </c>
      <c r="G4" s="9">
        <f t="shared" si="0"/>
        <v>46086</v>
      </c>
      <c r="H4" s="9">
        <f t="shared" si="0"/>
        <v>46087</v>
      </c>
      <c r="I4" s="9">
        <f t="shared" si="0"/>
        <v>46088</v>
      </c>
      <c r="J4" s="9">
        <f t="shared" si="0"/>
        <v>46089</v>
      </c>
      <c r="K4" s="9">
        <f t="shared" si="0"/>
        <v>46090</v>
      </c>
      <c r="L4" s="9">
        <f t="shared" si="0"/>
        <v>46091</v>
      </c>
      <c r="M4" s="9">
        <f t="shared" si="0"/>
        <v>46092</v>
      </c>
      <c r="N4" s="9">
        <f t="shared" si="0"/>
        <v>46093</v>
      </c>
      <c r="O4" s="9">
        <f t="shared" si="0"/>
        <v>46094</v>
      </c>
      <c r="P4" s="9">
        <f t="shared" si="0"/>
        <v>46095</v>
      </c>
      <c r="Q4" s="9">
        <f t="shared" si="0"/>
        <v>46096</v>
      </c>
      <c r="R4" s="9">
        <f t="shared" si="0"/>
        <v>46097</v>
      </c>
      <c r="S4" s="9">
        <f t="shared" si="0"/>
        <v>46098</v>
      </c>
      <c r="T4" s="9">
        <f t="shared" si="0"/>
        <v>46099</v>
      </c>
      <c r="U4" s="9">
        <f t="shared" si="0"/>
        <v>46100</v>
      </c>
      <c r="V4" s="9">
        <f t="shared" si="0"/>
        <v>46101</v>
      </c>
      <c r="W4" s="9">
        <f t="shared" si="0"/>
        <v>46102</v>
      </c>
      <c r="X4" s="9">
        <f t="shared" si="0"/>
        <v>46103</v>
      </c>
      <c r="Y4" s="9">
        <f t="shared" si="0"/>
        <v>46104</v>
      </c>
      <c r="Z4" s="9">
        <f t="shared" si="0"/>
        <v>46105</v>
      </c>
      <c r="AA4" s="9">
        <f t="shared" si="0"/>
        <v>46106</v>
      </c>
      <c r="AB4" s="9">
        <f t="shared" si="0"/>
        <v>46107</v>
      </c>
      <c r="AC4" s="9">
        <f t="shared" si="0"/>
        <v>46108</v>
      </c>
      <c r="AD4" s="9">
        <f t="shared" si="0"/>
        <v>46109</v>
      </c>
      <c r="AE4" s="9">
        <f t="shared" si="0"/>
        <v>46110</v>
      </c>
      <c r="AF4" s="9">
        <f t="shared" si="0"/>
        <v>46111</v>
      </c>
      <c r="AG4" s="10">
        <f t="shared" si="0"/>
        <v>46112</v>
      </c>
    </row>
    <row r="5" spans="2:33" ht="15.75" thickBot="1" x14ac:dyDescent="0.3">
      <c r="B5" s="49"/>
      <c r="C5" s="11">
        <f>IF(DAY(DATE(Year,$B$1,1))=1, DATE(Year,$B$1,1), "")</f>
        <v>46082</v>
      </c>
      <c r="D5" s="11">
        <f>IF(DAY(DATE(Year,$B$1,2))=2, DATE(Year,$B$1,2), "")</f>
        <v>46083</v>
      </c>
      <c r="E5" s="11">
        <f>IF(DAY(DATE(Year,$B$1,3))=3, DATE(Year,$B$1,3), "")</f>
        <v>46084</v>
      </c>
      <c r="F5" s="11">
        <f>IF(DAY(DATE(Year,$B$1,4))=4, DATE(Year,$B$1,4), "")</f>
        <v>46085</v>
      </c>
      <c r="G5" s="11">
        <f>IF(DAY(DATE(Year,$B$1,5))=5, DATE(Year,$B$1,5), "")</f>
        <v>46086</v>
      </c>
      <c r="H5" s="11">
        <f>IF(DAY(DATE(Year,$B$1,6))=6, DATE(Year,$B$1,6), "")</f>
        <v>46087</v>
      </c>
      <c r="I5" s="11">
        <f>IF(DAY(DATE(Year,$B$1,7))=7, DATE(Year,$B$1,7), "")</f>
        <v>46088</v>
      </c>
      <c r="J5" s="11">
        <f>IF(DAY(DATE(Year,$B$1,8))=8, DATE(Year,$B$1,8), "")</f>
        <v>46089</v>
      </c>
      <c r="K5" s="11">
        <f>IF(DAY(DATE(Year,$B$1,9))=9, DATE(Year,$B$1,9), "")</f>
        <v>46090</v>
      </c>
      <c r="L5" s="11">
        <f>IF(DAY(DATE(Year,$B$1,10))=10, DATE(Year,$B$1,10), "")</f>
        <v>46091</v>
      </c>
      <c r="M5" s="11">
        <f>IF(DAY(DATE(Year,$B$1,11))=11, DATE(Year,$B$1,11), "")</f>
        <v>46092</v>
      </c>
      <c r="N5" s="11">
        <f>IF(DAY(DATE(Year,$B$1,12))=12, DATE(Year,$B$1,12), "")</f>
        <v>46093</v>
      </c>
      <c r="O5" s="11">
        <f>IF(DAY(DATE(Year,$B$1,13))=13, DATE(Year,$B$1,13), "")</f>
        <v>46094</v>
      </c>
      <c r="P5" s="11">
        <f>IF(DAY(DATE(Year,$B$1,14))=14, DATE(Year,$B$1,14), "")</f>
        <v>46095</v>
      </c>
      <c r="Q5" s="11">
        <f>IF(DAY(DATE(Year,$B$1,15))=15, DATE(Year,$B$1,15), "")</f>
        <v>46096</v>
      </c>
      <c r="R5" s="11">
        <f>IF(DAY(DATE(Year,$B$1,16))=16, DATE(Year,$B$1,16), "")</f>
        <v>46097</v>
      </c>
      <c r="S5" s="11">
        <f>IF(DAY(DATE(Year,$B$1,17))=17, DATE(Year,$B$1,17), "")</f>
        <v>46098</v>
      </c>
      <c r="T5" s="11">
        <f>IF(DAY(DATE(Year,$B$1,18))=18, DATE(Year,$B$1,18), "")</f>
        <v>46099</v>
      </c>
      <c r="U5" s="11">
        <f>IF(DAY(DATE(Year,$B$1,19))=19, DATE(Year,$B$1,19), "")</f>
        <v>46100</v>
      </c>
      <c r="V5" s="11">
        <f>IF(DAY(DATE(Year,$B$1,20))=20, DATE(Year,$B$1,20), "")</f>
        <v>46101</v>
      </c>
      <c r="W5" s="11">
        <f>IF(DAY(DATE(Year,$B$1,21))=21, DATE(Year,$B$1,21), "")</f>
        <v>46102</v>
      </c>
      <c r="X5" s="11">
        <f>IF(DAY(DATE(Year,$B$1,22))=22, DATE(Year,$B$1,22), "")</f>
        <v>46103</v>
      </c>
      <c r="Y5" s="11">
        <f>IF(DAY(DATE(Year,$B$1,23))=23, DATE(Year,$B$1,23), "")</f>
        <v>46104</v>
      </c>
      <c r="Z5" s="11">
        <f>IF(DAY(DATE(Year,$B$1,24))=24, DATE(Year,$B$1,24), "")</f>
        <v>46105</v>
      </c>
      <c r="AA5" s="11">
        <f>IF(DAY(DATE(Year,$B$1,25))=25, DATE(Year,$B$1,25), "")</f>
        <v>46106</v>
      </c>
      <c r="AB5" s="11">
        <f>IF(DAY(DATE(Year,$B$1,26))=26, DATE(Year,$B$1,26), "")</f>
        <v>46107</v>
      </c>
      <c r="AC5" s="11">
        <f>IF(DAY(DATE(Year,$B$1,27))=27, DATE(Year,$B$1,27), "")</f>
        <v>46108</v>
      </c>
      <c r="AD5" s="11">
        <f>IF(DAY(DATE(Year,$B$1,28))=28, DATE(Year,$B$1,28), "")</f>
        <v>46109</v>
      </c>
      <c r="AE5" s="11">
        <f>IF(DAY(DATE(Year,$B$1,29))=29, DATE(Year,$B$1,29), "")</f>
        <v>46110</v>
      </c>
      <c r="AF5" s="11">
        <f>IF(DAY(DATE(Year,$B$1,30))=30, DATE(Year,$B$1,30), "")</f>
        <v>46111</v>
      </c>
      <c r="AG5" s="12">
        <f>IF(DAY(DATE(Year,$B$1,31))=31, DATE(Year,$B$1,31), "")</f>
        <v>46112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nF13JX7yOBBFaLRI+fuKEMZrtyNLLY+f6Q2khDFAvTdbAW2nA9matYErgWW/mc/+qn6sn8b+naO7cVZ84IdpyQ==" saltValue="SrJKChaXnb5Ky9EOzm10OQ==" spinCount="100000" sheet="1" objects="1" scenarios="1"/>
  <mergeCells count="1">
    <mergeCell ref="B4:B5"/>
  </mergeCells>
  <conditionalFormatting sqref="C4:AG10">
    <cfRule type="expression" dxfId="29" priority="3">
      <formula>OR(WEEKDAY(C$5,2)=6, WEEKDAY(C$5,2)=7)</formula>
    </cfRule>
  </conditionalFormatting>
  <conditionalFormatting sqref="C13:AB13 AD13:AG13 R14:W14 B14:C15 AA14:AA15 AD14:AE15 AG14:AG15 D14:P16 S15:W15 S16:AA16 C6:AG12">
    <cfRule type="cellIs" dxfId="28" priority="1" operator="equal">
      <formula>"O"</formula>
    </cfRule>
    <cfRule type="cellIs" dxfId="27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9C5A61-65FB-4926-89FD-BC90C921E461}">
          <x14:formula1>
            <xm:f>Data!$B$3:$B$4</xm:f>
          </x14:formula1>
          <xm:sqref>C6:AG10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6823-A019-435B-BA30-82E1556704F6}">
  <sheetPr codeName="Sheet6">
    <pageSetUpPr fitToPage="1"/>
  </sheetPr>
  <dimension ref="B1:AG20"/>
  <sheetViews>
    <sheetView showGridLines="0" zoomScaleNormal="100" workbookViewId="0">
      <selection activeCell="B2" sqref="B2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4</v>
      </c>
    </row>
    <row r="2" spans="2:33" s="31" customFormat="1" ht="26.25" x14ac:dyDescent="0.25">
      <c r="B2" s="52">
        <f>DATE(Year,B1,1)</f>
        <v>46113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46113</v>
      </c>
      <c r="D4" s="9">
        <f t="shared" ref="D4:AG4" si="0">D5</f>
        <v>46114</v>
      </c>
      <c r="E4" s="9">
        <f t="shared" si="0"/>
        <v>46115</v>
      </c>
      <c r="F4" s="9">
        <f t="shared" si="0"/>
        <v>46116</v>
      </c>
      <c r="G4" s="9">
        <f t="shared" si="0"/>
        <v>46117</v>
      </c>
      <c r="H4" s="9">
        <f t="shared" si="0"/>
        <v>46118</v>
      </c>
      <c r="I4" s="9">
        <f t="shared" si="0"/>
        <v>46119</v>
      </c>
      <c r="J4" s="9">
        <f t="shared" si="0"/>
        <v>46120</v>
      </c>
      <c r="K4" s="9">
        <f t="shared" si="0"/>
        <v>46121</v>
      </c>
      <c r="L4" s="9">
        <f t="shared" si="0"/>
        <v>46122</v>
      </c>
      <c r="M4" s="9">
        <f t="shared" si="0"/>
        <v>46123</v>
      </c>
      <c r="N4" s="9">
        <f t="shared" si="0"/>
        <v>46124</v>
      </c>
      <c r="O4" s="9">
        <f t="shared" si="0"/>
        <v>46125</v>
      </c>
      <c r="P4" s="9">
        <f t="shared" si="0"/>
        <v>46126</v>
      </c>
      <c r="Q4" s="9">
        <f t="shared" si="0"/>
        <v>46127</v>
      </c>
      <c r="R4" s="9">
        <f t="shared" si="0"/>
        <v>46128</v>
      </c>
      <c r="S4" s="9">
        <f t="shared" si="0"/>
        <v>46129</v>
      </c>
      <c r="T4" s="9">
        <f t="shared" si="0"/>
        <v>46130</v>
      </c>
      <c r="U4" s="9">
        <f t="shared" si="0"/>
        <v>46131</v>
      </c>
      <c r="V4" s="9">
        <f t="shared" si="0"/>
        <v>46132</v>
      </c>
      <c r="W4" s="9">
        <f t="shared" si="0"/>
        <v>46133</v>
      </c>
      <c r="X4" s="9">
        <f t="shared" si="0"/>
        <v>46134</v>
      </c>
      <c r="Y4" s="9">
        <f t="shared" si="0"/>
        <v>46135</v>
      </c>
      <c r="Z4" s="9">
        <f t="shared" si="0"/>
        <v>46136</v>
      </c>
      <c r="AA4" s="9">
        <f t="shared" si="0"/>
        <v>46137</v>
      </c>
      <c r="AB4" s="9">
        <f t="shared" si="0"/>
        <v>46138</v>
      </c>
      <c r="AC4" s="9">
        <f t="shared" si="0"/>
        <v>46139</v>
      </c>
      <c r="AD4" s="9">
        <f t="shared" si="0"/>
        <v>46140</v>
      </c>
      <c r="AE4" s="9">
        <f t="shared" si="0"/>
        <v>46141</v>
      </c>
      <c r="AF4" s="9">
        <f t="shared" si="0"/>
        <v>46142</v>
      </c>
      <c r="AG4" s="10" t="str">
        <f t="shared" si="0"/>
        <v/>
      </c>
    </row>
    <row r="5" spans="2:33" ht="15.75" thickBot="1" x14ac:dyDescent="0.3">
      <c r="B5" s="49"/>
      <c r="C5" s="11">
        <f>IF(DAY(DATE(Year,$B$1,1))=1, DATE(Year,$B$1,1), "")</f>
        <v>46113</v>
      </c>
      <c r="D5" s="11">
        <f>IF(DAY(DATE(Year,$B$1,2))=2, DATE(Year,$B$1,2), "")</f>
        <v>46114</v>
      </c>
      <c r="E5" s="11">
        <f>IF(DAY(DATE(Year,$B$1,3))=3, DATE(Year,$B$1,3), "")</f>
        <v>46115</v>
      </c>
      <c r="F5" s="11">
        <f>IF(DAY(DATE(Year,$B$1,4))=4, DATE(Year,$B$1,4), "")</f>
        <v>46116</v>
      </c>
      <c r="G5" s="11">
        <f>IF(DAY(DATE(Year,$B$1,5))=5, DATE(Year,$B$1,5), "")</f>
        <v>46117</v>
      </c>
      <c r="H5" s="11">
        <f>IF(DAY(DATE(Year,$B$1,6))=6, DATE(Year,$B$1,6), "")</f>
        <v>46118</v>
      </c>
      <c r="I5" s="11">
        <f>IF(DAY(DATE(Year,$B$1,7))=7, DATE(Year,$B$1,7), "")</f>
        <v>46119</v>
      </c>
      <c r="J5" s="11">
        <f>IF(DAY(DATE(Year,$B$1,8))=8, DATE(Year,$B$1,8), "")</f>
        <v>46120</v>
      </c>
      <c r="K5" s="11">
        <f>IF(DAY(DATE(Year,$B$1,9))=9, DATE(Year,$B$1,9), "")</f>
        <v>46121</v>
      </c>
      <c r="L5" s="11">
        <f>IF(DAY(DATE(Year,$B$1,10))=10, DATE(Year,$B$1,10), "")</f>
        <v>46122</v>
      </c>
      <c r="M5" s="11">
        <f>IF(DAY(DATE(Year,$B$1,11))=11, DATE(Year,$B$1,11), "")</f>
        <v>46123</v>
      </c>
      <c r="N5" s="11">
        <f>IF(DAY(DATE(Year,$B$1,12))=12, DATE(Year,$B$1,12), "")</f>
        <v>46124</v>
      </c>
      <c r="O5" s="11">
        <f>IF(DAY(DATE(Year,$B$1,13))=13, DATE(Year,$B$1,13), "")</f>
        <v>46125</v>
      </c>
      <c r="P5" s="11">
        <f>IF(DAY(DATE(Year,$B$1,14))=14, DATE(Year,$B$1,14), "")</f>
        <v>46126</v>
      </c>
      <c r="Q5" s="11">
        <f>IF(DAY(DATE(Year,$B$1,15))=15, DATE(Year,$B$1,15), "")</f>
        <v>46127</v>
      </c>
      <c r="R5" s="11">
        <f>IF(DAY(DATE(Year,$B$1,16))=16, DATE(Year,$B$1,16), "")</f>
        <v>46128</v>
      </c>
      <c r="S5" s="11">
        <f>IF(DAY(DATE(Year,$B$1,17))=17, DATE(Year,$B$1,17), "")</f>
        <v>46129</v>
      </c>
      <c r="T5" s="11">
        <f>IF(DAY(DATE(Year,$B$1,18))=18, DATE(Year,$B$1,18), "")</f>
        <v>46130</v>
      </c>
      <c r="U5" s="11">
        <f>IF(DAY(DATE(Year,$B$1,19))=19, DATE(Year,$B$1,19), "")</f>
        <v>46131</v>
      </c>
      <c r="V5" s="11">
        <f>IF(DAY(DATE(Year,$B$1,20))=20, DATE(Year,$B$1,20), "")</f>
        <v>46132</v>
      </c>
      <c r="W5" s="11">
        <f>IF(DAY(DATE(Year,$B$1,21))=21, DATE(Year,$B$1,21), "")</f>
        <v>46133</v>
      </c>
      <c r="X5" s="11">
        <f>IF(DAY(DATE(Year,$B$1,22))=22, DATE(Year,$B$1,22), "")</f>
        <v>46134</v>
      </c>
      <c r="Y5" s="11">
        <f>IF(DAY(DATE(Year,$B$1,23))=23, DATE(Year,$B$1,23), "")</f>
        <v>46135</v>
      </c>
      <c r="Z5" s="11">
        <f>IF(DAY(DATE(Year,$B$1,24))=24, DATE(Year,$B$1,24), "")</f>
        <v>46136</v>
      </c>
      <c r="AA5" s="11">
        <f>IF(DAY(DATE(Year,$B$1,25))=25, DATE(Year,$B$1,25), "")</f>
        <v>46137</v>
      </c>
      <c r="AB5" s="11">
        <f>IF(DAY(DATE(Year,$B$1,26))=26, DATE(Year,$B$1,26), "")</f>
        <v>46138</v>
      </c>
      <c r="AC5" s="11">
        <f>IF(DAY(DATE(Year,$B$1,27))=27, DATE(Year,$B$1,27), "")</f>
        <v>46139</v>
      </c>
      <c r="AD5" s="11">
        <f>IF(DAY(DATE(Year,$B$1,28))=28, DATE(Year,$B$1,28), "")</f>
        <v>46140</v>
      </c>
      <c r="AE5" s="11">
        <f>IF(DAY(DATE(Year,$B$1,29))=29, DATE(Year,$B$1,29), "")</f>
        <v>46141</v>
      </c>
      <c r="AF5" s="11">
        <f>IF(DAY(DATE(Year,$B$1,30))=30, DATE(Year,$B$1,30), "")</f>
        <v>46142</v>
      </c>
      <c r="AG5" s="12" t="str">
        <f>IF(DAY(DATE(Year,$B$1,31))=31, DATE(Year,$B$1,31), "")</f>
        <v/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Pr/tGGiUdWPIh9q3XDlohE7UPlhxK0RKh68YunEIr7M3Dn0H43SQ1k4CBOOthkCRKo6f/uBVjr6BdmKAROdX5g==" saltValue="Dbvq3/oEoEZosqeulJWnJA==" spinCount="100000" sheet="1" objects="1" scenarios="1"/>
  <mergeCells count="1">
    <mergeCell ref="B4:B5"/>
  </mergeCells>
  <conditionalFormatting sqref="C4:AG10">
    <cfRule type="expression" dxfId="26" priority="3">
      <formula>OR(WEEKDAY(C$5,2)=6, WEEKDAY(C$5,2)=7)</formula>
    </cfRule>
  </conditionalFormatting>
  <conditionalFormatting sqref="C13:AB13 AD13:AG13 R14:W14 B14:C15 AA14:AA15 AD14:AE15 AG14:AG15 D14:P16 S15:W15 S16:AA16 C6:AG12">
    <cfRule type="cellIs" dxfId="25" priority="1" operator="equal">
      <formula>"O"</formula>
    </cfRule>
    <cfRule type="cellIs" dxfId="24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973809-D062-49C1-B9EE-6019890DAD12}">
          <x14:formula1>
            <xm:f>Data!$B$3:$B$4</xm:f>
          </x14:formula1>
          <xm:sqref>C6:AG10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25A2-AA44-4DFA-A9DD-57DA10D343D7}">
  <sheetPr codeName="Sheet7">
    <pageSetUpPr fitToPage="1"/>
  </sheetPr>
  <dimension ref="B1:AG20"/>
  <sheetViews>
    <sheetView showGridLines="0" zoomScaleNormal="100" workbookViewId="0">
      <selection activeCell="B2" sqref="B2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5</v>
      </c>
    </row>
    <row r="2" spans="2:33" s="31" customFormat="1" ht="26.25" x14ac:dyDescent="0.25">
      <c r="B2" s="52">
        <f>DATE(Year,B1,1)</f>
        <v>46143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46143</v>
      </c>
      <c r="D4" s="9">
        <f t="shared" ref="D4:AG4" si="0">D5</f>
        <v>46144</v>
      </c>
      <c r="E4" s="9">
        <f t="shared" si="0"/>
        <v>46145</v>
      </c>
      <c r="F4" s="9">
        <f t="shared" si="0"/>
        <v>46146</v>
      </c>
      <c r="G4" s="9">
        <f t="shared" si="0"/>
        <v>46147</v>
      </c>
      <c r="H4" s="9">
        <f t="shared" si="0"/>
        <v>46148</v>
      </c>
      <c r="I4" s="9">
        <f t="shared" si="0"/>
        <v>46149</v>
      </c>
      <c r="J4" s="9">
        <f t="shared" si="0"/>
        <v>46150</v>
      </c>
      <c r="K4" s="9">
        <f t="shared" si="0"/>
        <v>46151</v>
      </c>
      <c r="L4" s="9">
        <f t="shared" si="0"/>
        <v>46152</v>
      </c>
      <c r="M4" s="9">
        <f t="shared" si="0"/>
        <v>46153</v>
      </c>
      <c r="N4" s="9">
        <f t="shared" si="0"/>
        <v>46154</v>
      </c>
      <c r="O4" s="9">
        <f t="shared" si="0"/>
        <v>46155</v>
      </c>
      <c r="P4" s="9">
        <f t="shared" si="0"/>
        <v>46156</v>
      </c>
      <c r="Q4" s="9">
        <f t="shared" si="0"/>
        <v>46157</v>
      </c>
      <c r="R4" s="9">
        <f t="shared" si="0"/>
        <v>46158</v>
      </c>
      <c r="S4" s="9">
        <f t="shared" si="0"/>
        <v>46159</v>
      </c>
      <c r="T4" s="9">
        <f t="shared" si="0"/>
        <v>46160</v>
      </c>
      <c r="U4" s="9">
        <f t="shared" si="0"/>
        <v>46161</v>
      </c>
      <c r="V4" s="9">
        <f t="shared" si="0"/>
        <v>46162</v>
      </c>
      <c r="W4" s="9">
        <f t="shared" si="0"/>
        <v>46163</v>
      </c>
      <c r="X4" s="9">
        <f t="shared" si="0"/>
        <v>46164</v>
      </c>
      <c r="Y4" s="9">
        <f t="shared" si="0"/>
        <v>46165</v>
      </c>
      <c r="Z4" s="9">
        <f t="shared" si="0"/>
        <v>46166</v>
      </c>
      <c r="AA4" s="9">
        <f t="shared" si="0"/>
        <v>46167</v>
      </c>
      <c r="AB4" s="9">
        <f t="shared" si="0"/>
        <v>46168</v>
      </c>
      <c r="AC4" s="9">
        <f t="shared" si="0"/>
        <v>46169</v>
      </c>
      <c r="AD4" s="9">
        <f t="shared" si="0"/>
        <v>46170</v>
      </c>
      <c r="AE4" s="9">
        <f t="shared" si="0"/>
        <v>46171</v>
      </c>
      <c r="AF4" s="9">
        <f t="shared" si="0"/>
        <v>46172</v>
      </c>
      <c r="AG4" s="10">
        <f t="shared" si="0"/>
        <v>46173</v>
      </c>
    </row>
    <row r="5" spans="2:33" ht="15.75" thickBot="1" x14ac:dyDescent="0.3">
      <c r="B5" s="49"/>
      <c r="C5" s="11">
        <f>IF(DAY(DATE(Year,$B$1,1))=1, DATE(Year,$B$1,1), "")</f>
        <v>46143</v>
      </c>
      <c r="D5" s="11">
        <f>IF(DAY(DATE(Year,$B$1,2))=2, DATE(Year,$B$1,2), "")</f>
        <v>46144</v>
      </c>
      <c r="E5" s="11">
        <f>IF(DAY(DATE(Year,$B$1,3))=3, DATE(Year,$B$1,3), "")</f>
        <v>46145</v>
      </c>
      <c r="F5" s="11">
        <f>IF(DAY(DATE(Year,$B$1,4))=4, DATE(Year,$B$1,4), "")</f>
        <v>46146</v>
      </c>
      <c r="G5" s="11">
        <f>IF(DAY(DATE(Year,$B$1,5))=5, DATE(Year,$B$1,5), "")</f>
        <v>46147</v>
      </c>
      <c r="H5" s="11">
        <f>IF(DAY(DATE(Year,$B$1,6))=6, DATE(Year,$B$1,6), "")</f>
        <v>46148</v>
      </c>
      <c r="I5" s="11">
        <f>IF(DAY(DATE(Year,$B$1,7))=7, DATE(Year,$B$1,7), "")</f>
        <v>46149</v>
      </c>
      <c r="J5" s="11">
        <f>IF(DAY(DATE(Year,$B$1,8))=8, DATE(Year,$B$1,8), "")</f>
        <v>46150</v>
      </c>
      <c r="K5" s="11">
        <f>IF(DAY(DATE(Year,$B$1,9))=9, DATE(Year,$B$1,9), "")</f>
        <v>46151</v>
      </c>
      <c r="L5" s="11">
        <f>IF(DAY(DATE(Year,$B$1,10))=10, DATE(Year,$B$1,10), "")</f>
        <v>46152</v>
      </c>
      <c r="M5" s="11">
        <f>IF(DAY(DATE(Year,$B$1,11))=11, DATE(Year,$B$1,11), "")</f>
        <v>46153</v>
      </c>
      <c r="N5" s="11">
        <f>IF(DAY(DATE(Year,$B$1,12))=12, DATE(Year,$B$1,12), "")</f>
        <v>46154</v>
      </c>
      <c r="O5" s="11">
        <f>IF(DAY(DATE(Year,$B$1,13))=13, DATE(Year,$B$1,13), "")</f>
        <v>46155</v>
      </c>
      <c r="P5" s="11">
        <f>IF(DAY(DATE(Year,$B$1,14))=14, DATE(Year,$B$1,14), "")</f>
        <v>46156</v>
      </c>
      <c r="Q5" s="11">
        <f>IF(DAY(DATE(Year,$B$1,15))=15, DATE(Year,$B$1,15), "")</f>
        <v>46157</v>
      </c>
      <c r="R5" s="11">
        <f>IF(DAY(DATE(Year,$B$1,16))=16, DATE(Year,$B$1,16), "")</f>
        <v>46158</v>
      </c>
      <c r="S5" s="11">
        <f>IF(DAY(DATE(Year,$B$1,17))=17, DATE(Year,$B$1,17), "")</f>
        <v>46159</v>
      </c>
      <c r="T5" s="11">
        <f>IF(DAY(DATE(Year,$B$1,18))=18, DATE(Year,$B$1,18), "")</f>
        <v>46160</v>
      </c>
      <c r="U5" s="11">
        <f>IF(DAY(DATE(Year,$B$1,19))=19, DATE(Year,$B$1,19), "")</f>
        <v>46161</v>
      </c>
      <c r="V5" s="11">
        <f>IF(DAY(DATE(Year,$B$1,20))=20, DATE(Year,$B$1,20), "")</f>
        <v>46162</v>
      </c>
      <c r="W5" s="11">
        <f>IF(DAY(DATE(Year,$B$1,21))=21, DATE(Year,$B$1,21), "")</f>
        <v>46163</v>
      </c>
      <c r="X5" s="11">
        <f>IF(DAY(DATE(Year,$B$1,22))=22, DATE(Year,$B$1,22), "")</f>
        <v>46164</v>
      </c>
      <c r="Y5" s="11">
        <f>IF(DAY(DATE(Year,$B$1,23))=23, DATE(Year,$B$1,23), "")</f>
        <v>46165</v>
      </c>
      <c r="Z5" s="11">
        <f>IF(DAY(DATE(Year,$B$1,24))=24, DATE(Year,$B$1,24), "")</f>
        <v>46166</v>
      </c>
      <c r="AA5" s="11">
        <f>IF(DAY(DATE(Year,$B$1,25))=25, DATE(Year,$B$1,25), "")</f>
        <v>46167</v>
      </c>
      <c r="AB5" s="11">
        <f>IF(DAY(DATE(Year,$B$1,26))=26, DATE(Year,$B$1,26), "")</f>
        <v>46168</v>
      </c>
      <c r="AC5" s="11">
        <f>IF(DAY(DATE(Year,$B$1,27))=27, DATE(Year,$B$1,27), "")</f>
        <v>46169</v>
      </c>
      <c r="AD5" s="11">
        <f>IF(DAY(DATE(Year,$B$1,28))=28, DATE(Year,$B$1,28), "")</f>
        <v>46170</v>
      </c>
      <c r="AE5" s="11">
        <f>IF(DAY(DATE(Year,$B$1,29))=29, DATE(Year,$B$1,29), "")</f>
        <v>46171</v>
      </c>
      <c r="AF5" s="11">
        <f>IF(DAY(DATE(Year,$B$1,30))=30, DATE(Year,$B$1,30), "")</f>
        <v>46172</v>
      </c>
      <c r="AG5" s="12">
        <f>IF(DAY(DATE(Year,$B$1,31))=31, DATE(Year,$B$1,31), "")</f>
        <v>46173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fCnefvVDh5bt8F4JsrQJB2Lq24VpUFQkr7/waB5bNNex+JLwPNpgzc+XWKNoj2dRVr1njP3PNcYlw7vaTpTOgQ==" saltValue="iIoaa0O3eRcfQUOwOBvuvg==" spinCount="100000" sheet="1" objects="1" scenarios="1"/>
  <mergeCells count="1">
    <mergeCell ref="B4:B5"/>
  </mergeCells>
  <conditionalFormatting sqref="C4:AG10">
    <cfRule type="expression" dxfId="23" priority="3">
      <formula>OR(WEEKDAY(C$5,2)=6, WEEKDAY(C$5,2)=7)</formula>
    </cfRule>
  </conditionalFormatting>
  <conditionalFormatting sqref="C13:AB13 AD13:AG13 R14:W14 B14:C15 AA14:AA15 AD14:AE15 AG14:AG15 D14:P16 S15:W15 S16:AA16 C6:AG12">
    <cfRule type="cellIs" dxfId="22" priority="1" operator="equal">
      <formula>"O"</formula>
    </cfRule>
    <cfRule type="cellIs" dxfId="21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CC50A4-CDB6-4C51-9083-C7A1EAD66A51}">
          <x14:formula1>
            <xm:f>Data!$B$3:$B$4</xm:f>
          </x14:formula1>
          <xm:sqref>C6:AG10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2F53-0F7B-43FF-B10F-3E7CFFDB071B}">
  <sheetPr codeName="Sheet8">
    <pageSetUpPr fitToPage="1"/>
  </sheetPr>
  <dimension ref="B1:AG20"/>
  <sheetViews>
    <sheetView showGridLines="0" zoomScaleNormal="100" workbookViewId="0">
      <selection activeCell="C13" sqref="C13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6</v>
      </c>
    </row>
    <row r="2" spans="2:33" s="31" customFormat="1" ht="26.25" x14ac:dyDescent="0.25">
      <c r="B2" s="52">
        <f>DATE(Year,B1,1)</f>
        <v>46174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46174</v>
      </c>
      <c r="D4" s="9">
        <f t="shared" ref="D4:AG4" si="0">D5</f>
        <v>46175</v>
      </c>
      <c r="E4" s="9">
        <f t="shared" si="0"/>
        <v>46176</v>
      </c>
      <c r="F4" s="9">
        <f t="shared" si="0"/>
        <v>46177</v>
      </c>
      <c r="G4" s="9">
        <f t="shared" si="0"/>
        <v>46178</v>
      </c>
      <c r="H4" s="9">
        <f t="shared" si="0"/>
        <v>46179</v>
      </c>
      <c r="I4" s="9">
        <f t="shared" si="0"/>
        <v>46180</v>
      </c>
      <c r="J4" s="9">
        <f t="shared" si="0"/>
        <v>46181</v>
      </c>
      <c r="K4" s="9">
        <f t="shared" si="0"/>
        <v>46182</v>
      </c>
      <c r="L4" s="9">
        <f t="shared" si="0"/>
        <v>46183</v>
      </c>
      <c r="M4" s="9">
        <f t="shared" si="0"/>
        <v>46184</v>
      </c>
      <c r="N4" s="9">
        <f t="shared" si="0"/>
        <v>46185</v>
      </c>
      <c r="O4" s="9">
        <f t="shared" si="0"/>
        <v>46186</v>
      </c>
      <c r="P4" s="9">
        <f t="shared" si="0"/>
        <v>46187</v>
      </c>
      <c r="Q4" s="9">
        <f t="shared" si="0"/>
        <v>46188</v>
      </c>
      <c r="R4" s="9">
        <f t="shared" si="0"/>
        <v>46189</v>
      </c>
      <c r="S4" s="9">
        <f t="shared" si="0"/>
        <v>46190</v>
      </c>
      <c r="T4" s="9">
        <f t="shared" si="0"/>
        <v>46191</v>
      </c>
      <c r="U4" s="9">
        <f t="shared" si="0"/>
        <v>46192</v>
      </c>
      <c r="V4" s="9">
        <f t="shared" si="0"/>
        <v>46193</v>
      </c>
      <c r="W4" s="9">
        <f t="shared" si="0"/>
        <v>46194</v>
      </c>
      <c r="X4" s="9">
        <f t="shared" si="0"/>
        <v>46195</v>
      </c>
      <c r="Y4" s="9">
        <f t="shared" si="0"/>
        <v>46196</v>
      </c>
      <c r="Z4" s="9">
        <f t="shared" si="0"/>
        <v>46197</v>
      </c>
      <c r="AA4" s="9">
        <f t="shared" si="0"/>
        <v>46198</v>
      </c>
      <c r="AB4" s="9">
        <f t="shared" si="0"/>
        <v>46199</v>
      </c>
      <c r="AC4" s="9">
        <f t="shared" si="0"/>
        <v>46200</v>
      </c>
      <c r="AD4" s="9">
        <f t="shared" si="0"/>
        <v>46201</v>
      </c>
      <c r="AE4" s="9">
        <f t="shared" si="0"/>
        <v>46202</v>
      </c>
      <c r="AF4" s="9">
        <f t="shared" si="0"/>
        <v>46203</v>
      </c>
      <c r="AG4" s="10" t="str">
        <f t="shared" si="0"/>
        <v/>
      </c>
    </row>
    <row r="5" spans="2:33" ht="15.75" thickBot="1" x14ac:dyDescent="0.3">
      <c r="B5" s="49"/>
      <c r="C5" s="11">
        <f>IF(DAY(DATE(Year,$B$1,1))=1, DATE(Year,$B$1,1), "")</f>
        <v>46174</v>
      </c>
      <c r="D5" s="11">
        <f>IF(DAY(DATE(Year,$B$1,2))=2, DATE(Year,$B$1,2), "")</f>
        <v>46175</v>
      </c>
      <c r="E5" s="11">
        <f>IF(DAY(DATE(Year,$B$1,3))=3, DATE(Year,$B$1,3), "")</f>
        <v>46176</v>
      </c>
      <c r="F5" s="11">
        <f>IF(DAY(DATE(Year,$B$1,4))=4, DATE(Year,$B$1,4), "")</f>
        <v>46177</v>
      </c>
      <c r="G5" s="11">
        <f>IF(DAY(DATE(Year,$B$1,5))=5, DATE(Year,$B$1,5), "")</f>
        <v>46178</v>
      </c>
      <c r="H5" s="11">
        <f>IF(DAY(DATE(Year,$B$1,6))=6, DATE(Year,$B$1,6), "")</f>
        <v>46179</v>
      </c>
      <c r="I5" s="11">
        <f>IF(DAY(DATE(Year,$B$1,7))=7, DATE(Year,$B$1,7), "")</f>
        <v>46180</v>
      </c>
      <c r="J5" s="11">
        <f>IF(DAY(DATE(Year,$B$1,8))=8, DATE(Year,$B$1,8), "")</f>
        <v>46181</v>
      </c>
      <c r="K5" s="11">
        <f>IF(DAY(DATE(Year,$B$1,9))=9, DATE(Year,$B$1,9), "")</f>
        <v>46182</v>
      </c>
      <c r="L5" s="11">
        <f>IF(DAY(DATE(Year,$B$1,10))=10, DATE(Year,$B$1,10), "")</f>
        <v>46183</v>
      </c>
      <c r="M5" s="11">
        <f>IF(DAY(DATE(Year,$B$1,11))=11, DATE(Year,$B$1,11), "")</f>
        <v>46184</v>
      </c>
      <c r="N5" s="11">
        <f>IF(DAY(DATE(Year,$B$1,12))=12, DATE(Year,$B$1,12), "")</f>
        <v>46185</v>
      </c>
      <c r="O5" s="11">
        <f>IF(DAY(DATE(Year,$B$1,13))=13, DATE(Year,$B$1,13), "")</f>
        <v>46186</v>
      </c>
      <c r="P5" s="11">
        <f>IF(DAY(DATE(Year,$B$1,14))=14, DATE(Year,$B$1,14), "")</f>
        <v>46187</v>
      </c>
      <c r="Q5" s="11">
        <f>IF(DAY(DATE(Year,$B$1,15))=15, DATE(Year,$B$1,15), "")</f>
        <v>46188</v>
      </c>
      <c r="R5" s="11">
        <f>IF(DAY(DATE(Year,$B$1,16))=16, DATE(Year,$B$1,16), "")</f>
        <v>46189</v>
      </c>
      <c r="S5" s="11">
        <f>IF(DAY(DATE(Year,$B$1,17))=17, DATE(Year,$B$1,17), "")</f>
        <v>46190</v>
      </c>
      <c r="T5" s="11">
        <f>IF(DAY(DATE(Year,$B$1,18))=18, DATE(Year,$B$1,18), "")</f>
        <v>46191</v>
      </c>
      <c r="U5" s="11">
        <f>IF(DAY(DATE(Year,$B$1,19))=19, DATE(Year,$B$1,19), "")</f>
        <v>46192</v>
      </c>
      <c r="V5" s="11">
        <f>IF(DAY(DATE(Year,$B$1,20))=20, DATE(Year,$B$1,20), "")</f>
        <v>46193</v>
      </c>
      <c r="W5" s="11">
        <f>IF(DAY(DATE(Year,$B$1,21))=21, DATE(Year,$B$1,21), "")</f>
        <v>46194</v>
      </c>
      <c r="X5" s="11">
        <f>IF(DAY(DATE(Year,$B$1,22))=22, DATE(Year,$B$1,22), "")</f>
        <v>46195</v>
      </c>
      <c r="Y5" s="11">
        <f>IF(DAY(DATE(Year,$B$1,23))=23, DATE(Year,$B$1,23), "")</f>
        <v>46196</v>
      </c>
      <c r="Z5" s="11">
        <f>IF(DAY(DATE(Year,$B$1,24))=24, DATE(Year,$B$1,24), "")</f>
        <v>46197</v>
      </c>
      <c r="AA5" s="11">
        <f>IF(DAY(DATE(Year,$B$1,25))=25, DATE(Year,$B$1,25), "")</f>
        <v>46198</v>
      </c>
      <c r="AB5" s="11">
        <f>IF(DAY(DATE(Year,$B$1,26))=26, DATE(Year,$B$1,26), "")</f>
        <v>46199</v>
      </c>
      <c r="AC5" s="11">
        <f>IF(DAY(DATE(Year,$B$1,27))=27, DATE(Year,$B$1,27), "")</f>
        <v>46200</v>
      </c>
      <c r="AD5" s="11">
        <f>IF(DAY(DATE(Year,$B$1,28))=28, DATE(Year,$B$1,28), "")</f>
        <v>46201</v>
      </c>
      <c r="AE5" s="11">
        <f>IF(DAY(DATE(Year,$B$1,29))=29, DATE(Year,$B$1,29), "")</f>
        <v>46202</v>
      </c>
      <c r="AF5" s="11">
        <f>IF(DAY(DATE(Year,$B$1,30))=30, DATE(Year,$B$1,30), "")</f>
        <v>46203</v>
      </c>
      <c r="AG5" s="12" t="str">
        <f>IF(DAY(DATE(Year,$B$1,31))=31, DATE(Year,$B$1,31), "")</f>
        <v/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2zRnc3aOd6XOJ63WnnPiR4AGWP7m50eNwIiKr7WJxMITKNSRwB/EsNNGuHoLRGbaVumI9Sd/L/33/51nOVT9sg==" saltValue="qPiOy2GyX5QdCBJ0kflSTw==" spinCount="100000" sheet="1" objects="1" scenarios="1"/>
  <mergeCells count="1">
    <mergeCell ref="B4:B5"/>
  </mergeCells>
  <conditionalFormatting sqref="C4:AG10">
    <cfRule type="expression" dxfId="20" priority="3">
      <formula>OR(WEEKDAY(C$5,2)=6, WEEKDAY(C$5,2)=7)</formula>
    </cfRule>
  </conditionalFormatting>
  <conditionalFormatting sqref="C13:AB13 AD13:AG13 R14:W14 B14:C15 AA14:AA15 AD14:AE15 AG14:AG15 D14:P16 S15:W15 S16:AA16 C6:AG12">
    <cfRule type="cellIs" dxfId="19" priority="1" operator="equal">
      <formula>"O"</formula>
    </cfRule>
    <cfRule type="cellIs" dxfId="18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02DAC1-9714-4CA4-AFB4-36C3C64F99CF}">
          <x14:formula1>
            <xm:f>Data!$B$3:$B$4</xm:f>
          </x14:formula1>
          <xm:sqref>C6:AG10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8F34-2B77-48BB-880B-5055B0F02A4A}">
  <sheetPr codeName="Sheet9">
    <pageSetUpPr fitToPage="1"/>
  </sheetPr>
  <dimension ref="B1:AG20"/>
  <sheetViews>
    <sheetView showGridLines="0" zoomScaleNormal="100" workbookViewId="0">
      <selection activeCell="B1" sqref="B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7</v>
      </c>
    </row>
    <row r="2" spans="2:33" s="31" customFormat="1" ht="26.25" x14ac:dyDescent="0.25">
      <c r="B2" s="52">
        <f>DATE(Year,B1,1)</f>
        <v>46204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48" t="s">
        <v>14</v>
      </c>
      <c r="C4" s="9">
        <f>C5</f>
        <v>46204</v>
      </c>
      <c r="D4" s="9">
        <f t="shared" ref="D4:AG4" si="0">D5</f>
        <v>46205</v>
      </c>
      <c r="E4" s="9">
        <f t="shared" si="0"/>
        <v>46206</v>
      </c>
      <c r="F4" s="9">
        <f t="shared" si="0"/>
        <v>46207</v>
      </c>
      <c r="G4" s="9">
        <f t="shared" si="0"/>
        <v>46208</v>
      </c>
      <c r="H4" s="9">
        <f t="shared" si="0"/>
        <v>46209</v>
      </c>
      <c r="I4" s="9">
        <f t="shared" si="0"/>
        <v>46210</v>
      </c>
      <c r="J4" s="9">
        <f t="shared" si="0"/>
        <v>46211</v>
      </c>
      <c r="K4" s="9">
        <f t="shared" si="0"/>
        <v>46212</v>
      </c>
      <c r="L4" s="9">
        <f t="shared" si="0"/>
        <v>46213</v>
      </c>
      <c r="M4" s="9">
        <f t="shared" si="0"/>
        <v>46214</v>
      </c>
      <c r="N4" s="9">
        <f t="shared" si="0"/>
        <v>46215</v>
      </c>
      <c r="O4" s="9">
        <f t="shared" si="0"/>
        <v>46216</v>
      </c>
      <c r="P4" s="9">
        <f t="shared" si="0"/>
        <v>46217</v>
      </c>
      <c r="Q4" s="9">
        <f t="shared" si="0"/>
        <v>46218</v>
      </c>
      <c r="R4" s="9">
        <f t="shared" si="0"/>
        <v>46219</v>
      </c>
      <c r="S4" s="9">
        <f t="shared" si="0"/>
        <v>46220</v>
      </c>
      <c r="T4" s="9">
        <f t="shared" si="0"/>
        <v>46221</v>
      </c>
      <c r="U4" s="9">
        <f t="shared" si="0"/>
        <v>46222</v>
      </c>
      <c r="V4" s="9">
        <f t="shared" si="0"/>
        <v>46223</v>
      </c>
      <c r="W4" s="9">
        <f t="shared" si="0"/>
        <v>46224</v>
      </c>
      <c r="X4" s="9">
        <f t="shared" si="0"/>
        <v>46225</v>
      </c>
      <c r="Y4" s="9">
        <f t="shared" si="0"/>
        <v>46226</v>
      </c>
      <c r="Z4" s="9">
        <f t="shared" si="0"/>
        <v>46227</v>
      </c>
      <c r="AA4" s="9">
        <f t="shared" si="0"/>
        <v>46228</v>
      </c>
      <c r="AB4" s="9">
        <f t="shared" si="0"/>
        <v>46229</v>
      </c>
      <c r="AC4" s="9">
        <f t="shared" si="0"/>
        <v>46230</v>
      </c>
      <c r="AD4" s="9">
        <f t="shared" si="0"/>
        <v>46231</v>
      </c>
      <c r="AE4" s="9">
        <f t="shared" si="0"/>
        <v>46232</v>
      </c>
      <c r="AF4" s="9">
        <f t="shared" si="0"/>
        <v>46233</v>
      </c>
      <c r="AG4" s="10">
        <f t="shared" si="0"/>
        <v>46234</v>
      </c>
    </row>
    <row r="5" spans="2:33" ht="15.75" thickBot="1" x14ac:dyDescent="0.3">
      <c r="B5" s="49"/>
      <c r="C5" s="11">
        <f>IF(DAY(DATE(Year,$B$1,1))=1, DATE(Year,$B$1,1), "")</f>
        <v>46204</v>
      </c>
      <c r="D5" s="11">
        <f>IF(DAY(DATE(Year,$B$1,2))=2, DATE(Year,$B$1,2), "")</f>
        <v>46205</v>
      </c>
      <c r="E5" s="11">
        <f>IF(DAY(DATE(Year,$B$1,3))=3, DATE(Year,$B$1,3), "")</f>
        <v>46206</v>
      </c>
      <c r="F5" s="11">
        <f>IF(DAY(DATE(Year,$B$1,4))=4, DATE(Year,$B$1,4), "")</f>
        <v>46207</v>
      </c>
      <c r="G5" s="11">
        <f>IF(DAY(DATE(Year,$B$1,5))=5, DATE(Year,$B$1,5), "")</f>
        <v>46208</v>
      </c>
      <c r="H5" s="11">
        <f>IF(DAY(DATE(Year,$B$1,6))=6, DATE(Year,$B$1,6), "")</f>
        <v>46209</v>
      </c>
      <c r="I5" s="11">
        <f>IF(DAY(DATE(Year,$B$1,7))=7, DATE(Year,$B$1,7), "")</f>
        <v>46210</v>
      </c>
      <c r="J5" s="11">
        <f>IF(DAY(DATE(Year,$B$1,8))=8, DATE(Year,$B$1,8), "")</f>
        <v>46211</v>
      </c>
      <c r="K5" s="11">
        <f>IF(DAY(DATE(Year,$B$1,9))=9, DATE(Year,$B$1,9), "")</f>
        <v>46212</v>
      </c>
      <c r="L5" s="11">
        <f>IF(DAY(DATE(Year,$B$1,10))=10, DATE(Year,$B$1,10), "")</f>
        <v>46213</v>
      </c>
      <c r="M5" s="11">
        <f>IF(DAY(DATE(Year,$B$1,11))=11, DATE(Year,$B$1,11), "")</f>
        <v>46214</v>
      </c>
      <c r="N5" s="11">
        <f>IF(DAY(DATE(Year,$B$1,12))=12, DATE(Year,$B$1,12), "")</f>
        <v>46215</v>
      </c>
      <c r="O5" s="11">
        <f>IF(DAY(DATE(Year,$B$1,13))=13, DATE(Year,$B$1,13), "")</f>
        <v>46216</v>
      </c>
      <c r="P5" s="11">
        <f>IF(DAY(DATE(Year,$B$1,14))=14, DATE(Year,$B$1,14), "")</f>
        <v>46217</v>
      </c>
      <c r="Q5" s="11">
        <f>IF(DAY(DATE(Year,$B$1,15))=15, DATE(Year,$B$1,15), "")</f>
        <v>46218</v>
      </c>
      <c r="R5" s="11">
        <f>IF(DAY(DATE(Year,$B$1,16))=16, DATE(Year,$B$1,16), "")</f>
        <v>46219</v>
      </c>
      <c r="S5" s="11">
        <f>IF(DAY(DATE(Year,$B$1,17))=17, DATE(Year,$B$1,17), "")</f>
        <v>46220</v>
      </c>
      <c r="T5" s="11">
        <f>IF(DAY(DATE(Year,$B$1,18))=18, DATE(Year,$B$1,18), "")</f>
        <v>46221</v>
      </c>
      <c r="U5" s="11">
        <f>IF(DAY(DATE(Year,$B$1,19))=19, DATE(Year,$B$1,19), "")</f>
        <v>46222</v>
      </c>
      <c r="V5" s="11">
        <f>IF(DAY(DATE(Year,$B$1,20))=20, DATE(Year,$B$1,20), "")</f>
        <v>46223</v>
      </c>
      <c r="W5" s="11">
        <f>IF(DAY(DATE(Year,$B$1,21))=21, DATE(Year,$B$1,21), "")</f>
        <v>46224</v>
      </c>
      <c r="X5" s="11">
        <f>IF(DAY(DATE(Year,$B$1,22))=22, DATE(Year,$B$1,22), "")</f>
        <v>46225</v>
      </c>
      <c r="Y5" s="11">
        <f>IF(DAY(DATE(Year,$B$1,23))=23, DATE(Year,$B$1,23), "")</f>
        <v>46226</v>
      </c>
      <c r="Z5" s="11">
        <f>IF(DAY(DATE(Year,$B$1,24))=24, DATE(Year,$B$1,24), "")</f>
        <v>46227</v>
      </c>
      <c r="AA5" s="11">
        <f>IF(DAY(DATE(Year,$B$1,25))=25, DATE(Year,$B$1,25), "")</f>
        <v>46228</v>
      </c>
      <c r="AB5" s="11">
        <f>IF(DAY(DATE(Year,$B$1,26))=26, DATE(Year,$B$1,26), "")</f>
        <v>46229</v>
      </c>
      <c r="AC5" s="11">
        <f>IF(DAY(DATE(Year,$B$1,27))=27, DATE(Year,$B$1,27), "")</f>
        <v>46230</v>
      </c>
      <c r="AD5" s="11">
        <f>IF(DAY(DATE(Year,$B$1,28))=28, DATE(Year,$B$1,28), "")</f>
        <v>46231</v>
      </c>
      <c r="AE5" s="11">
        <f>IF(DAY(DATE(Year,$B$1,29))=29, DATE(Year,$B$1,29), "")</f>
        <v>46232</v>
      </c>
      <c r="AF5" s="11">
        <f>IF(DAY(DATE(Year,$B$1,30))=30, DATE(Year,$B$1,30), "")</f>
        <v>46233</v>
      </c>
      <c r="AG5" s="12">
        <f>IF(DAY(DATE(Year,$B$1,31))=31, DATE(Year,$B$1,31), "")</f>
        <v>46234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50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68XcA8k/KTFc8M6zEGavxqzlrrTVbBCRx4s3U+5lEs/ScT29+tnd63lKVR1Li4zItnzJrR+FMKeLc2mdCdjO1w==" saltValue="QiuEvBaFj4ZKqnYqt8zZ1Q==" spinCount="100000" sheet="1" objects="1" scenarios="1"/>
  <mergeCells count="1">
    <mergeCell ref="B4:B5"/>
  </mergeCells>
  <conditionalFormatting sqref="C4:AG10">
    <cfRule type="expression" dxfId="17" priority="3">
      <formula>OR(WEEKDAY(C$5,2)=6, WEEKDAY(C$5,2)=7)</formula>
    </cfRule>
  </conditionalFormatting>
  <conditionalFormatting sqref="C13:AB13 AD13:AG13 R14:W14 B14:C15 AA14:AA15 AD14:AE15 AG14:AG15 D14:P16 S15:W15 S16:AA16 C6:AG12">
    <cfRule type="cellIs" dxfId="16" priority="1" operator="equal">
      <formula>"O"</formula>
    </cfRule>
    <cfRule type="cellIs" dxfId="15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444A86-9D97-471F-8632-DE3C457F3C01}">
          <x14:formula1>
            <xm:f>Data!$B$3:$B$4</xm:f>
          </x14:formula1>
          <xm:sqref>C6:AG10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4E0EDA70A3A43BDF0C6899E3EE65A" ma:contentTypeVersion="12" ma:contentTypeDescription="Create a new document." ma:contentTypeScope="" ma:versionID="e63b0caef68351456c61c8bb939bd87f">
  <xsd:schema xmlns:xsd="http://www.w3.org/2001/XMLSchema" xmlns:xs="http://www.w3.org/2001/XMLSchema" xmlns:p="http://schemas.microsoft.com/office/2006/metadata/properties" xmlns:ns2="a43ce6e8-598c-4dfa-b99f-a633b6695ee3" xmlns:ns3="85f8627e-938a-4f5b-9b2f-4bfc5be9056f" targetNamespace="http://schemas.microsoft.com/office/2006/metadata/properties" ma:root="true" ma:fieldsID="c39dc8f680a63b217fc4101fab0318bb" ns2:_="" ns3:_="">
    <xsd:import namespace="a43ce6e8-598c-4dfa-b99f-a633b6695ee3"/>
    <xsd:import namespace="85f8627e-938a-4f5b-9b2f-4bfc5be9056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ce6e8-598c-4dfa-b99f-a633b6695ee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adcfe5c-738a-4b8d-ba68-c31453340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8627e-938a-4f5b-9b2f-4bfc5be9056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167f3d-9a7b-43cf-9cd4-d48888fa33bd}" ma:internalName="TaxCatchAll" ma:showField="CatchAllData" ma:web="85f8627e-938a-4f5b-9b2f-4bfc5be90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ce6e8-598c-4dfa-b99f-a633b6695ee3">
      <Terms xmlns="http://schemas.microsoft.com/office/infopath/2007/PartnerControls"/>
    </lcf76f155ced4ddcb4097134ff3c332f>
    <TaxCatchAll xmlns="85f8627e-938a-4f5b-9b2f-4bfc5be9056f" xsi:nil="true"/>
  </documentManagement>
</p:properties>
</file>

<file path=customXml/itemProps1.xml><?xml version="1.0" encoding="utf-8"?>
<ds:datastoreItem xmlns:ds="http://schemas.openxmlformats.org/officeDocument/2006/customXml" ds:itemID="{F9D9A49A-D90B-4657-AAF3-E5493762D9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3CA1AF-777A-4AE7-BAE3-F82712FA8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ce6e8-598c-4dfa-b99f-a633b6695ee3"/>
    <ds:schemaRef ds:uri="85f8627e-938a-4f5b-9b2f-4bfc5be90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669F48-78C2-43E7-A92F-9355EBCE28E2}">
  <ds:schemaRefs>
    <ds:schemaRef ds:uri="http://schemas.openxmlformats.org/package/2006/metadata/core-properties"/>
    <ds:schemaRef ds:uri="http://schemas.microsoft.com/office/2006/metadata/properties"/>
    <ds:schemaRef ds:uri="a43ce6e8-598c-4dfa-b99f-a633b6695ee3"/>
    <ds:schemaRef ds:uri="http://www.w3.org/XML/1998/namespace"/>
    <ds:schemaRef ds:uri="85f8627e-938a-4f5b-9b2f-4bfc5be9056f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Readme</vt:lpstr>
      <vt:lpstr>Members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Data</vt:lpstr>
      <vt:lpstr>Readme!Year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Kersting</dc:creator>
  <cp:lastModifiedBy>Jens Kersting</cp:lastModifiedBy>
  <cp:lastPrinted>2025-11-05T17:37:16Z</cp:lastPrinted>
  <dcterms:created xsi:type="dcterms:W3CDTF">2025-11-04T10:37:04Z</dcterms:created>
  <dcterms:modified xsi:type="dcterms:W3CDTF">2025-12-05T14:08:45Z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0x010100B674E0EDA70A3A43BDF0C6899E3EE65A</vt:lpwstr>
  </property>
  <property fmtid="{D5CDD505-2E9C-101B-9397-08002B2CF9AE}" pid="3" name="MediaServiceImageTags">
    <vt:lpwstr/>
  </property>
</Properties>
</file>